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chartsheets/sheet1.xml" ContentType="application/vnd.openxmlformats-officedocument.spreadsheetml.chart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tiain\Oma Drive\Sähkö\Kulutusseuranta\"/>
    </mc:Choice>
  </mc:AlternateContent>
  <bookViews>
    <workbookView xWindow="0" yWindow="0" windowWidth="23040" windowHeight="9072"/>
  </bookViews>
  <sheets>
    <sheet name="janti isovanhemmat seuranta" sheetId="1" r:id="rId1"/>
    <sheet name="Sähkökulutus vuosittain" sheetId="4" r:id="rId2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V17" i="1" l="1"/>
  <c r="V16" i="1"/>
  <c r="V14" i="1"/>
  <c r="V13" i="1"/>
  <c r="V12" i="1"/>
  <c r="V11" i="1"/>
  <c r="V10" i="1"/>
  <c r="V9" i="1"/>
  <c r="V8" i="1"/>
  <c r="V7" i="1"/>
  <c r="C16" i="1"/>
  <c r="C17" i="1"/>
  <c r="E16" i="1" l="1"/>
  <c r="F16" i="1"/>
  <c r="G16" i="1"/>
  <c r="H16" i="1"/>
  <c r="I16" i="1"/>
  <c r="J16" i="1"/>
  <c r="K16" i="1"/>
  <c r="L16" i="1"/>
  <c r="M16" i="1"/>
  <c r="N16" i="1"/>
  <c r="O16" i="1"/>
  <c r="P16" i="1"/>
  <c r="Q16" i="1"/>
  <c r="R16" i="1"/>
  <c r="S16" i="1"/>
  <c r="T16" i="1"/>
  <c r="U16" i="1"/>
  <c r="E17" i="1"/>
  <c r="F17" i="1"/>
  <c r="G17" i="1"/>
  <c r="H17" i="1"/>
  <c r="I17" i="1"/>
  <c r="J17" i="1"/>
  <c r="K17" i="1"/>
  <c r="L17" i="1"/>
  <c r="M17" i="1"/>
  <c r="N17" i="1"/>
  <c r="O17" i="1"/>
  <c r="P17" i="1"/>
  <c r="Q17" i="1"/>
  <c r="R17" i="1"/>
  <c r="S17" i="1"/>
  <c r="T17" i="1"/>
  <c r="U17" i="1"/>
  <c r="D17" i="1"/>
  <c r="D16" i="1"/>
  <c r="N22" i="1" l="1"/>
  <c r="G24" i="1" l="1"/>
  <c r="Q22" i="1" s="1"/>
  <c r="N24" i="1"/>
  <c r="N23" i="1" l="1"/>
</calcChain>
</file>

<file path=xl/sharedStrings.xml><?xml version="1.0" encoding="utf-8"?>
<sst xmlns="http://schemas.openxmlformats.org/spreadsheetml/2006/main" count="46" uniqueCount="33">
  <si>
    <t>Asuinala</t>
  </si>
  <si>
    <t>Tilavuus</t>
  </si>
  <si>
    <t>Yhteensä</t>
  </si>
  <si>
    <t>Keskilämpötila</t>
  </si>
  <si>
    <r>
      <rPr>
        <vertAlign val="superscript"/>
        <sz val="10"/>
        <rFont val="Arial"/>
        <family val="2"/>
        <charset val="1"/>
      </rPr>
      <t>o</t>
    </r>
    <r>
      <rPr>
        <sz val="11"/>
        <color theme="1"/>
        <rFont val="Calibri"/>
        <family val="2"/>
        <scheme val="minor"/>
      </rPr>
      <t>C</t>
    </r>
  </si>
  <si>
    <t>kWh</t>
  </si>
  <si>
    <t>Sähkö yhteensä</t>
  </si>
  <si>
    <t>Lämmitystarveluku toteutunut</t>
  </si>
  <si>
    <t>Lämmitystarveluku normivuosi</t>
  </si>
  <si>
    <t>Sääkorjattu lämmityssähkö</t>
  </si>
  <si>
    <t>Vuosikulutusarvio</t>
  </si>
  <si>
    <t>Lämmityssähkö ILPillä</t>
  </si>
  <si>
    <t>Arvio lämmityssähkö ilman ILP</t>
  </si>
  <si>
    <t>Vuosikulutusarvio ilma ILP</t>
  </si>
  <si>
    <t>Lämminvesi</t>
  </si>
  <si>
    <t>Arvio ILPin säästämästä sähköstä</t>
  </si>
  <si>
    <t>Taloussähkö</t>
  </si>
  <si>
    <t>Säästöarvio lämmityssähkönkulutuksesta</t>
  </si>
  <si>
    <t>Säästöarvio kokonaissähkönkulutuksesta</t>
  </si>
  <si>
    <t>m2</t>
  </si>
  <si>
    <t>m3</t>
  </si>
  <si>
    <t>Ominaiskulutus</t>
  </si>
  <si>
    <t>kWh/m2</t>
  </si>
  <si>
    <t>kWh/m3</t>
  </si>
  <si>
    <t>https://ilmatieteenlaitos.fi/havaintojen-lataus#!/</t>
  </si>
  <si>
    <t>Keskimäärin</t>
  </si>
  <si>
    <t>Imatra omakotitalo 4H+K+S</t>
  </si>
  <si>
    <t>Ilmalämpöpumppu, arvio</t>
  </si>
  <si>
    <t>Taloussähkö (arvio)</t>
  </si>
  <si>
    <r>
      <t>o</t>
    </r>
    <r>
      <rPr>
        <sz val="11"/>
        <color theme="1"/>
        <rFont val="Calibri"/>
        <family val="2"/>
        <scheme val="minor"/>
      </rPr>
      <t>Cd</t>
    </r>
  </si>
  <si>
    <t>Lämmitys, sähköpatterit + ILP (arvio)</t>
  </si>
  <si>
    <t>https://www.ilmatieteenlaitos.fi/lammitystarveluvut</t>
  </si>
  <si>
    <t>JANTI ISOVANHEMMAT VUOSITTAINEN SÄHKÖNKULUTUS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</si>
</sst>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64" formatCode="0.0"/>
    <numFmt numFmtId="165" formatCode="0.0,%"/>
    <numFmt numFmtId="166" formatCode="0.0000"/>
    <numFmt numFmtId="167" formatCode="#,##0.0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name val="Arial"/>
      <family val="2"/>
      <charset val="1"/>
    </font>
    <font>
      <b/>
      <sz val="10"/>
      <name val="Arial"/>
      <family val="2"/>
      <charset val="1"/>
    </font>
    <font>
      <vertAlign val="superscript"/>
      <sz val="10"/>
      <name val="Arial"/>
      <family val="2"/>
      <charset val="1"/>
    </font>
    <font>
      <u/>
      <sz val="7.5"/>
      <color rgb="FF0000FF"/>
      <name val="Arial"/>
      <family val="2"/>
      <charset val="1"/>
    </font>
    <font>
      <sz val="8"/>
      <name val="Calibri"/>
      <family val="2"/>
      <scheme val="minor"/>
    </font>
    <font>
      <sz val="10"/>
      <color rgb="FF000000"/>
      <name val="Arial"/>
      <family val="2"/>
      <charset val="1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FFFFCC"/>
      </patternFill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rgb="FF414141"/>
      </left>
      <right style="thin">
        <color rgb="FF414141"/>
      </right>
      <top style="thin">
        <color rgb="FF414141"/>
      </top>
      <bottom style="thin">
        <color rgb="FF41414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3">
    <xf numFmtId="0" fontId="0" fillId="0" borderId="0"/>
    <xf numFmtId="9" fontId="1" fillId="0" borderId="0" applyFont="0" applyFill="0" applyBorder="0" applyAlignment="0" applyProtection="0"/>
    <xf numFmtId="0" fontId="6" fillId="0" borderId="0" applyBorder="0" applyProtection="0"/>
  </cellStyleXfs>
  <cellXfs count="75">
    <xf numFmtId="0" fontId="0" fillId="0" borderId="0" xfId="0"/>
    <xf numFmtId="0" fontId="3" fillId="0" borderId="0" xfId="0" applyFont="1"/>
    <xf numFmtId="1" fontId="3" fillId="0" borderId="0" xfId="0" applyNumberFormat="1" applyFont="1" applyAlignment="1">
      <alignment horizontal="right"/>
    </xf>
    <xf numFmtId="2" fontId="0" fillId="0" borderId="0" xfId="0" applyNumberFormat="1" applyFont="1" applyAlignment="1">
      <alignment horizontal="right"/>
    </xf>
    <xf numFmtId="2" fontId="0" fillId="0" borderId="0" xfId="0" applyNumberFormat="1" applyAlignment="1">
      <alignment horizontal="right"/>
    </xf>
    <xf numFmtId="0" fontId="4" fillId="0" borderId="0" xfId="0" applyFont="1"/>
    <xf numFmtId="2" fontId="0" fillId="0" borderId="0" xfId="0" applyNumberFormat="1" applyFont="1" applyAlignment="1">
      <alignment horizontal="left"/>
    </xf>
    <xf numFmtId="1" fontId="0" fillId="0" borderId="0" xfId="0" applyNumberFormat="1" applyAlignment="1">
      <alignment horizontal="right"/>
    </xf>
    <xf numFmtId="0" fontId="6" fillId="0" borderId="0" xfId="2" applyFont="1" applyBorder="1" applyProtection="1"/>
    <xf numFmtId="164" fontId="0" fillId="0" borderId="0" xfId="0" applyNumberFormat="1" applyAlignment="1">
      <alignment horizontal="right"/>
    </xf>
    <xf numFmtId="3" fontId="0" fillId="0" borderId="0" xfId="0" applyNumberFormat="1"/>
    <xf numFmtId="0" fontId="4" fillId="0" borderId="2" xfId="0" applyFont="1" applyBorder="1"/>
    <xf numFmtId="0" fontId="4" fillId="0" borderId="3" xfId="0" applyFont="1" applyBorder="1"/>
    <xf numFmtId="2" fontId="4" fillId="0" borderId="1" xfId="0" applyNumberFormat="1" applyFont="1" applyBorder="1" applyAlignment="1">
      <alignment horizontal="right"/>
    </xf>
    <xf numFmtId="9" fontId="4" fillId="0" borderId="0" xfId="1" applyFont="1" applyBorder="1" applyAlignment="1" applyProtection="1"/>
    <xf numFmtId="2" fontId="4" fillId="0" borderId="0" xfId="0" applyNumberFormat="1" applyFont="1"/>
    <xf numFmtId="0" fontId="0" fillId="0" borderId="2" xfId="0" applyFont="1" applyBorder="1"/>
    <xf numFmtId="0" fontId="5" fillId="0" borderId="3" xfId="0" applyFont="1" applyBorder="1"/>
    <xf numFmtId="164" fontId="0" fillId="0" borderId="1" xfId="0" applyNumberFormat="1" applyBorder="1" applyAlignment="1">
      <alignment horizontal="right"/>
    </xf>
    <xf numFmtId="164" fontId="0" fillId="0" borderId="1" xfId="0" applyNumberFormat="1" applyFont="1" applyBorder="1" applyAlignment="1">
      <alignment horizontal="right"/>
    </xf>
    <xf numFmtId="164" fontId="0" fillId="2" borderId="1" xfId="0" applyNumberFormat="1" applyFont="1" applyFill="1" applyBorder="1" applyAlignment="1">
      <alignment horizontal="right"/>
    </xf>
    <xf numFmtId="164" fontId="0" fillId="0" borderId="0" xfId="0" applyNumberFormat="1"/>
    <xf numFmtId="164" fontId="0" fillId="0" borderId="0" xfId="1" applyNumberFormat="1" applyFont="1" applyBorder="1" applyAlignment="1" applyProtection="1"/>
    <xf numFmtId="0" fontId="0" fillId="0" borderId="3" xfId="0" applyFont="1" applyBorder="1"/>
    <xf numFmtId="3" fontId="0" fillId="0" borderId="1" xfId="0" applyNumberFormat="1" applyBorder="1" applyAlignment="1">
      <alignment horizontal="right"/>
    </xf>
    <xf numFmtId="3" fontId="0" fillId="0" borderId="1" xfId="0" applyNumberFormat="1" applyFont="1" applyBorder="1" applyAlignment="1">
      <alignment horizontal="right"/>
    </xf>
    <xf numFmtId="9" fontId="1" fillId="0" borderId="0" xfId="1" applyNumberFormat="1" applyBorder="1" applyProtection="1"/>
    <xf numFmtId="9" fontId="0" fillId="0" borderId="0" xfId="1" applyFont="1" applyBorder="1" applyAlignment="1" applyProtection="1"/>
    <xf numFmtId="2" fontId="0" fillId="0" borderId="0" xfId="0" applyNumberFormat="1"/>
    <xf numFmtId="0" fontId="0" fillId="0" borderId="2" xfId="0" applyFont="1" applyBorder="1" applyAlignment="1">
      <alignment wrapText="1"/>
    </xf>
    <xf numFmtId="3" fontId="0" fillId="2" borderId="1" xfId="0" applyNumberFormat="1" applyFont="1" applyFill="1" applyBorder="1" applyAlignment="1">
      <alignment horizontal="right"/>
    </xf>
    <xf numFmtId="1" fontId="0" fillId="0" borderId="0" xfId="1" applyNumberFormat="1" applyFont="1" applyBorder="1" applyAlignment="1" applyProtection="1"/>
    <xf numFmtId="166" fontId="0" fillId="0" borderId="0" xfId="0" applyNumberFormat="1" applyAlignment="1">
      <alignment horizontal="right"/>
    </xf>
    <xf numFmtId="2" fontId="0" fillId="0" borderId="0" xfId="1" applyNumberFormat="1" applyFont="1" applyBorder="1" applyAlignment="1" applyProtection="1"/>
    <xf numFmtId="0" fontId="0" fillId="0" borderId="7" xfId="0" applyFont="1" applyBorder="1"/>
    <xf numFmtId="1" fontId="0" fillId="0" borderId="7" xfId="0" applyNumberFormat="1" applyBorder="1" applyAlignment="1">
      <alignment horizontal="right"/>
    </xf>
    <xf numFmtId="2" fontId="0" fillId="0" borderId="7" xfId="0" applyNumberFormat="1" applyFont="1" applyBorder="1" applyAlignment="1">
      <alignment horizontal="left"/>
    </xf>
    <xf numFmtId="9" fontId="0" fillId="0" borderId="0" xfId="1" applyFont="1" applyBorder="1" applyAlignment="1" applyProtection="1">
      <alignment horizontal="right"/>
    </xf>
    <xf numFmtId="1" fontId="4" fillId="0" borderId="1" xfId="0" applyNumberFormat="1" applyFont="1" applyBorder="1" applyAlignment="1">
      <alignment horizontal="right"/>
    </xf>
    <xf numFmtId="1" fontId="4" fillId="2" borderId="1" xfId="0" applyNumberFormat="1" applyFont="1" applyFill="1" applyBorder="1" applyAlignment="1">
      <alignment horizontal="right"/>
    </xf>
    <xf numFmtId="164" fontId="2" fillId="0" borderId="1" xfId="0" applyNumberFormat="1" applyFont="1" applyBorder="1" applyAlignment="1">
      <alignment horizontal="right"/>
    </xf>
    <xf numFmtId="3" fontId="2" fillId="0" borderId="1" xfId="0" applyNumberFormat="1" applyFont="1" applyBorder="1" applyAlignment="1">
      <alignment horizontal="right"/>
    </xf>
    <xf numFmtId="0" fontId="0" fillId="0" borderId="1" xfId="0" applyBorder="1"/>
    <xf numFmtId="0" fontId="6" fillId="0" borderId="0" xfId="2"/>
    <xf numFmtId="0" fontId="2" fillId="0" borderId="2" xfId="0" applyFont="1" applyBorder="1"/>
    <xf numFmtId="0" fontId="2" fillId="0" borderId="3" xfId="0" applyFont="1" applyBorder="1"/>
    <xf numFmtId="164" fontId="0" fillId="0" borderId="1" xfId="0" applyNumberFormat="1" applyBorder="1"/>
    <xf numFmtId="0" fontId="0" fillId="0" borderId="7" xfId="0" applyBorder="1"/>
    <xf numFmtId="167" fontId="2" fillId="0" borderId="1" xfId="0" applyNumberFormat="1" applyFont="1" applyBorder="1" applyAlignment="1">
      <alignment horizontal="right"/>
    </xf>
    <xf numFmtId="164" fontId="0" fillId="0" borderId="1" xfId="0" applyNumberFormat="1" applyFont="1" applyBorder="1" applyAlignment="1" applyProtection="1">
      <alignment horizontal="right"/>
    </xf>
    <xf numFmtId="3" fontId="0" fillId="0" borderId="1" xfId="0" applyNumberFormat="1" applyFont="1" applyBorder="1" applyAlignment="1" applyProtection="1">
      <alignment horizontal="right"/>
    </xf>
    <xf numFmtId="3" fontId="2" fillId="0" borderId="1" xfId="0" applyNumberFormat="1" applyFont="1" applyBorder="1" applyAlignment="1" applyProtection="1">
      <alignment horizontal="right"/>
    </xf>
    <xf numFmtId="2" fontId="2" fillId="0" borderId="0" xfId="0" applyNumberFormat="1" applyFont="1"/>
    <xf numFmtId="9" fontId="2" fillId="0" borderId="0" xfId="1" applyNumberFormat="1" applyFont="1" applyBorder="1" applyProtection="1"/>
    <xf numFmtId="165" fontId="2" fillId="0" borderId="0" xfId="1" applyNumberFormat="1" applyFont="1" applyBorder="1" applyAlignment="1" applyProtection="1"/>
    <xf numFmtId="164" fontId="2" fillId="0" borderId="0" xfId="1" applyNumberFormat="1" applyFont="1" applyBorder="1" applyAlignment="1" applyProtection="1"/>
    <xf numFmtId="164" fontId="2" fillId="0" borderId="0" xfId="0" applyNumberFormat="1" applyFont="1"/>
    <xf numFmtId="0" fontId="2" fillId="0" borderId="0" xfId="0" applyFont="1"/>
    <xf numFmtId="9" fontId="2" fillId="0" borderId="0" xfId="1" applyFont="1" applyBorder="1" applyAlignment="1" applyProtection="1"/>
    <xf numFmtId="3" fontId="2" fillId="0" borderId="0" xfId="0" applyNumberFormat="1" applyFont="1"/>
    <xf numFmtId="3" fontId="8" fillId="0" borderId="1" xfId="0" applyNumberFormat="1" applyFont="1" applyBorder="1" applyAlignment="1" applyProtection="1">
      <alignment horizontal="right"/>
    </xf>
    <xf numFmtId="3" fontId="0" fillId="2" borderId="6" xfId="0" applyNumberFormat="1" applyFont="1" applyFill="1" applyBorder="1" applyAlignment="1">
      <alignment horizontal="right"/>
    </xf>
    <xf numFmtId="167" fontId="0" fillId="0" borderId="1" xfId="0" applyNumberFormat="1" applyFont="1" applyBorder="1" applyAlignment="1">
      <alignment horizontal="right"/>
    </xf>
    <xf numFmtId="2" fontId="0" fillId="0" borderId="0" xfId="0" applyNumberFormat="1" applyFont="1"/>
    <xf numFmtId="9" fontId="1" fillId="0" borderId="0" xfId="1" applyNumberFormat="1" applyFont="1" applyBorder="1" applyProtection="1"/>
    <xf numFmtId="165" fontId="1" fillId="0" borderId="0" xfId="1" applyNumberFormat="1" applyFont="1" applyBorder="1" applyAlignment="1" applyProtection="1"/>
    <xf numFmtId="164" fontId="1" fillId="0" borderId="0" xfId="1" applyNumberFormat="1" applyFont="1" applyBorder="1" applyAlignment="1" applyProtection="1"/>
    <xf numFmtId="164" fontId="0" fillId="0" borderId="0" xfId="0" applyNumberFormat="1" applyFont="1"/>
    <xf numFmtId="0" fontId="0" fillId="0" borderId="0" xfId="0" applyFont="1"/>
    <xf numFmtId="9" fontId="1" fillId="0" borderId="0" xfId="1" applyFont="1" applyBorder="1" applyAlignment="1" applyProtection="1"/>
    <xf numFmtId="3" fontId="0" fillId="0" borderId="0" xfId="0" applyNumberFormat="1" applyFont="1"/>
    <xf numFmtId="3" fontId="2" fillId="2" borderId="1" xfId="0" applyNumberFormat="1" applyFont="1" applyFill="1" applyBorder="1" applyAlignment="1">
      <alignment horizontal="right"/>
    </xf>
    <xf numFmtId="3" fontId="2" fillId="0" borderId="2" xfId="0" applyNumberFormat="1" applyFont="1" applyBorder="1" applyAlignment="1">
      <alignment horizontal="right"/>
    </xf>
    <xf numFmtId="1" fontId="2" fillId="0" borderId="5" xfId="0" applyNumberFormat="1" applyFont="1" applyBorder="1"/>
    <xf numFmtId="1" fontId="2" fillId="0" borderId="4" xfId="0" applyNumberFormat="1" applyFont="1" applyBorder="1"/>
  </cellXfs>
  <cellStyles count="3">
    <cellStyle name="Hyperlink" xfId="2" builtinId="8"/>
    <cellStyle name="Normal" xfId="0" builtinId="0"/>
    <cellStyle name="Percent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chartsheet" Target="chartsheets/sheet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JANTI ISOVANHEMMAT</a:t>
            </a:r>
            <a:r>
              <a:rPr lang="en-US" baseline="0"/>
              <a:t> </a:t>
            </a:r>
            <a:r>
              <a:rPr lang="en-US"/>
              <a:t>SÄHKÖNKULUTUS 2007-2025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i-FI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'janti isovanhemmat seuranta'!$C$6:$U$6</c:f>
              <c:strCache>
                <c:ptCount val="19"/>
                <c:pt idx="0">
                  <c:v>2025</c:v>
                </c:pt>
                <c:pt idx="1">
                  <c:v>2024</c:v>
                </c:pt>
                <c:pt idx="2">
                  <c:v>2023</c:v>
                </c:pt>
                <c:pt idx="3">
                  <c:v>2022</c:v>
                </c:pt>
                <c:pt idx="4">
                  <c:v>2021</c:v>
                </c:pt>
                <c:pt idx="5">
                  <c:v>2020</c:v>
                </c:pt>
                <c:pt idx="6">
                  <c:v>2019</c:v>
                </c:pt>
                <c:pt idx="7">
                  <c:v>2018</c:v>
                </c:pt>
                <c:pt idx="8">
                  <c:v>2017</c:v>
                </c:pt>
                <c:pt idx="9">
                  <c:v>2016</c:v>
                </c:pt>
                <c:pt idx="10">
                  <c:v>2015</c:v>
                </c:pt>
                <c:pt idx="11">
                  <c:v>2014</c:v>
                </c:pt>
                <c:pt idx="12">
                  <c:v>2013</c:v>
                </c:pt>
                <c:pt idx="13">
                  <c:v>2012</c:v>
                </c:pt>
                <c:pt idx="14">
                  <c:v>2011</c:v>
                </c:pt>
                <c:pt idx="15">
                  <c:v>2010</c:v>
                </c:pt>
                <c:pt idx="16">
                  <c:v>2009</c:v>
                </c:pt>
                <c:pt idx="17">
                  <c:v>2008</c:v>
                </c:pt>
                <c:pt idx="18">
                  <c:v>2007</c:v>
                </c:pt>
              </c:strCache>
            </c:strRef>
          </c:tx>
          <c:spPr>
            <a:ln w="38100" cap="rnd">
              <a:solidFill>
                <a:srgbClr val="FF0000"/>
              </a:solidFill>
              <a:round/>
            </a:ln>
            <a:effectLst/>
          </c:spPr>
          <c:marker>
            <c:symbol val="none"/>
          </c:marker>
          <c:dLbls>
            <c:dLbl>
              <c:idx val="18"/>
              <c:layout>
                <c:manualLayout>
                  <c:x val="-6.5573770491803185E-2"/>
                  <c:y val="-6.267409127091378E-3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200" b="1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i-FI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'janti isovanhemmat seuranta'!$C$6:$U$6</c:f>
              <c:numCache>
                <c:formatCode>General</c:formatCode>
                <c:ptCount val="19"/>
                <c:pt idx="0">
                  <c:v>2025</c:v>
                </c:pt>
                <c:pt idx="1">
                  <c:v>2024</c:v>
                </c:pt>
                <c:pt idx="2">
                  <c:v>2023</c:v>
                </c:pt>
                <c:pt idx="3">
                  <c:v>2022</c:v>
                </c:pt>
                <c:pt idx="4">
                  <c:v>2021</c:v>
                </c:pt>
                <c:pt idx="5">
                  <c:v>2020</c:v>
                </c:pt>
                <c:pt idx="6">
                  <c:v>2019</c:v>
                </c:pt>
                <c:pt idx="7" formatCode="0">
                  <c:v>2018</c:v>
                </c:pt>
                <c:pt idx="8" formatCode="0">
                  <c:v>2017</c:v>
                </c:pt>
                <c:pt idx="9" formatCode="0">
                  <c:v>2016</c:v>
                </c:pt>
                <c:pt idx="10" formatCode="0">
                  <c:v>2015</c:v>
                </c:pt>
                <c:pt idx="11" formatCode="0">
                  <c:v>2014</c:v>
                </c:pt>
                <c:pt idx="12" formatCode="0">
                  <c:v>2013</c:v>
                </c:pt>
                <c:pt idx="13" formatCode="0">
                  <c:v>2012</c:v>
                </c:pt>
                <c:pt idx="14" formatCode="0">
                  <c:v>2011</c:v>
                </c:pt>
                <c:pt idx="15" formatCode="0">
                  <c:v>2010</c:v>
                </c:pt>
                <c:pt idx="16" formatCode="0">
                  <c:v>2009</c:v>
                </c:pt>
                <c:pt idx="17" formatCode="0">
                  <c:v>2008</c:v>
                </c:pt>
                <c:pt idx="18" formatCode="0">
                  <c:v>2007</c:v>
                </c:pt>
              </c:numCache>
            </c:numRef>
          </c:cat>
          <c:val>
            <c:numRef>
              <c:f>'janti isovanhemmat seuranta'!$C$8:$U$8</c:f>
              <c:numCache>
                <c:formatCode>#,##0</c:formatCode>
                <c:ptCount val="19"/>
                <c:pt idx="0">
                  <c:v>7477.357</c:v>
                </c:pt>
                <c:pt idx="1">
                  <c:v>7439.5050000000001</c:v>
                </c:pt>
                <c:pt idx="2">
                  <c:v>8697.14</c:v>
                </c:pt>
                <c:pt idx="3">
                  <c:v>9104.2599999999984</c:v>
                </c:pt>
                <c:pt idx="4">
                  <c:v>10443.459999999999</c:v>
                </c:pt>
                <c:pt idx="5">
                  <c:v>8392.3700000000008</c:v>
                </c:pt>
                <c:pt idx="6">
                  <c:v>8763.2499999999982</c:v>
                </c:pt>
                <c:pt idx="7">
                  <c:v>9275.91</c:v>
                </c:pt>
                <c:pt idx="8">
                  <c:v>9203.48</c:v>
                </c:pt>
                <c:pt idx="9">
                  <c:v>10161.84</c:v>
                </c:pt>
                <c:pt idx="10">
                  <c:v>9082.23</c:v>
                </c:pt>
                <c:pt idx="11">
                  <c:v>10215</c:v>
                </c:pt>
                <c:pt idx="12">
                  <c:v>10106.69</c:v>
                </c:pt>
                <c:pt idx="13">
                  <c:v>10952</c:v>
                </c:pt>
                <c:pt idx="14">
                  <c:v>9675.3684210526317</c:v>
                </c:pt>
                <c:pt idx="15">
                  <c:v>11523</c:v>
                </c:pt>
                <c:pt idx="16">
                  <c:v>10243.133333333333</c:v>
                </c:pt>
                <c:pt idx="17">
                  <c:v>11948</c:v>
                </c:pt>
                <c:pt idx="18" formatCode="0">
                  <c:v>13382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0-DD61-4E3E-8E17-3CCD6004F29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170333231"/>
        <c:axId val="1170327823"/>
      </c:lineChart>
      <c:catAx>
        <c:axId val="1170333231"/>
        <c:scaling>
          <c:orientation val="maxMin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i-FI"/>
          </a:p>
        </c:txPr>
        <c:crossAx val="1170327823"/>
        <c:crosses val="autoZero"/>
        <c:auto val="1"/>
        <c:lblAlgn val="ctr"/>
        <c:lblOffset val="100"/>
        <c:noMultiLvlLbl val="0"/>
      </c:catAx>
      <c:valAx>
        <c:axId val="1170327823"/>
        <c:scaling>
          <c:orientation val="minMax"/>
          <c:max val="14000"/>
          <c:min val="5000"/>
        </c:scaling>
        <c:delete val="0"/>
        <c:axPos val="r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i-FI"/>
          </a:p>
        </c:txPr>
        <c:crossAx val="1170333231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i-FI"/>
    </a:p>
  </c:txPr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chartsheets/sheet1.xml><?xml version="1.0" encoding="utf-8"?>
<chartsheet xmlns="http://schemas.openxmlformats.org/spreadsheetml/2006/main" xmlns:r="http://schemas.openxmlformats.org/officeDocument/2006/relationships">
  <sheetPr/>
  <sheetViews>
    <sheetView zoomScale="102" workbookViewId="0"/>
  </sheetViews>
  <pageMargins left="0.7" right="0.7" top="0.75" bottom="0.75" header="0.3" footer="0.3"/>
  <drawing r:id="rId1"/>
</chartsheet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10</xdr:col>
      <xdr:colOff>160625</xdr:colOff>
      <xdr:row>49</xdr:row>
      <xdr:rowOff>129885</xdr:rowOff>
    </xdr:to>
    <xdr:sp macro="" textlink="">
      <xdr:nvSpPr>
        <xdr:cNvPr id="2" name="CustomShape 1" hidden="1">
          <a:extLst>
            <a:ext uri="{FF2B5EF4-FFF2-40B4-BE49-F238E27FC236}">
              <a16:creationId xmlns:a16="http://schemas.microsoft.com/office/drawing/2014/main" id="{AA65B384-252A-4470-91A0-55AF59EF7B7E}"/>
            </a:ext>
          </a:extLst>
        </xdr:cNvPr>
        <xdr:cNvSpPr/>
      </xdr:nvSpPr>
      <xdr:spPr>
        <a:xfrm>
          <a:off x="0" y="0"/>
          <a:ext cx="8623905" cy="9508200"/>
        </a:xfrm>
        <a:prstGeom prst="rect">
          <a:avLst/>
        </a:prstGeom>
        <a:solidFill>
          <a:srgbClr val="FFFFFF"/>
        </a:solidFill>
        <a:ln w="9360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10</xdr:col>
      <xdr:colOff>550825</xdr:colOff>
      <xdr:row>49</xdr:row>
      <xdr:rowOff>131685</xdr:rowOff>
    </xdr:to>
    <xdr:sp macro="" textlink="">
      <xdr:nvSpPr>
        <xdr:cNvPr id="3" name="CustomShape 1" hidden="1">
          <a:extLst>
            <a:ext uri="{FF2B5EF4-FFF2-40B4-BE49-F238E27FC236}">
              <a16:creationId xmlns:a16="http://schemas.microsoft.com/office/drawing/2014/main" id="{F76FD826-FE34-4FA9-B7A8-C67722063F76}"/>
            </a:ext>
          </a:extLst>
        </xdr:cNvPr>
        <xdr:cNvSpPr/>
      </xdr:nvSpPr>
      <xdr:spPr>
        <a:xfrm>
          <a:off x="0" y="0"/>
          <a:ext cx="8996325" cy="9510000"/>
        </a:xfrm>
        <a:prstGeom prst="rect">
          <a:avLst/>
        </a:prstGeom>
        <a:solidFill>
          <a:srgbClr val="FFFFFF"/>
        </a:solidFill>
        <a:ln w="9360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10</xdr:col>
      <xdr:colOff>330025</xdr:colOff>
      <xdr:row>49</xdr:row>
      <xdr:rowOff>133485</xdr:rowOff>
    </xdr:to>
    <xdr:sp macro="" textlink="">
      <xdr:nvSpPr>
        <xdr:cNvPr id="4" name="CustomShape 1" hidden="1">
          <a:extLst>
            <a:ext uri="{FF2B5EF4-FFF2-40B4-BE49-F238E27FC236}">
              <a16:creationId xmlns:a16="http://schemas.microsoft.com/office/drawing/2014/main" id="{44E6028E-477E-4599-9B7B-8A0E7118C5EA}"/>
            </a:ext>
          </a:extLst>
        </xdr:cNvPr>
        <xdr:cNvSpPr/>
      </xdr:nvSpPr>
      <xdr:spPr>
        <a:xfrm>
          <a:off x="0" y="0"/>
          <a:ext cx="8767905" cy="9511800"/>
        </a:xfrm>
        <a:prstGeom prst="rect">
          <a:avLst/>
        </a:prstGeom>
        <a:solidFill>
          <a:srgbClr val="FFFFFF"/>
        </a:solidFill>
        <a:ln w="9360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12</xdr:col>
      <xdr:colOff>134725</xdr:colOff>
      <xdr:row>49</xdr:row>
      <xdr:rowOff>136005</xdr:rowOff>
    </xdr:to>
    <xdr:sp macro="" textlink="">
      <xdr:nvSpPr>
        <xdr:cNvPr id="5" name="CustomShape 1" hidden="1">
          <a:extLst>
            <a:ext uri="{FF2B5EF4-FFF2-40B4-BE49-F238E27FC236}">
              <a16:creationId xmlns:a16="http://schemas.microsoft.com/office/drawing/2014/main" id="{08E61719-B400-4F72-83AF-F07A976A08B1}"/>
            </a:ext>
          </a:extLst>
        </xdr:cNvPr>
        <xdr:cNvSpPr/>
      </xdr:nvSpPr>
      <xdr:spPr>
        <a:xfrm>
          <a:off x="0" y="0"/>
          <a:ext cx="9692745" cy="9514320"/>
        </a:xfrm>
        <a:prstGeom prst="rect">
          <a:avLst/>
        </a:prstGeom>
        <a:solidFill>
          <a:srgbClr val="FFFFFF"/>
        </a:solidFill>
        <a:ln w="9360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11</xdr:col>
      <xdr:colOff>499165</xdr:colOff>
      <xdr:row>49</xdr:row>
      <xdr:rowOff>137805</xdr:rowOff>
    </xdr:to>
    <xdr:sp macro="" textlink="">
      <xdr:nvSpPr>
        <xdr:cNvPr id="6" name="CustomShape 1" hidden="1">
          <a:extLst>
            <a:ext uri="{FF2B5EF4-FFF2-40B4-BE49-F238E27FC236}">
              <a16:creationId xmlns:a16="http://schemas.microsoft.com/office/drawing/2014/main" id="{A4B6F2BC-2314-478D-91F0-C728CB0E0EDB}"/>
            </a:ext>
          </a:extLst>
        </xdr:cNvPr>
        <xdr:cNvSpPr/>
      </xdr:nvSpPr>
      <xdr:spPr>
        <a:xfrm>
          <a:off x="0" y="0"/>
          <a:ext cx="9493305" cy="9516120"/>
        </a:xfrm>
        <a:prstGeom prst="rect">
          <a:avLst/>
        </a:prstGeom>
        <a:solidFill>
          <a:srgbClr val="FFFFFF"/>
        </a:solidFill>
        <a:ln w="9360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11</xdr:col>
      <xdr:colOff>527965</xdr:colOff>
      <xdr:row>49</xdr:row>
      <xdr:rowOff>139605</xdr:rowOff>
    </xdr:to>
    <xdr:sp macro="" textlink="">
      <xdr:nvSpPr>
        <xdr:cNvPr id="7" name="CustomShape 1" hidden="1">
          <a:extLst>
            <a:ext uri="{FF2B5EF4-FFF2-40B4-BE49-F238E27FC236}">
              <a16:creationId xmlns:a16="http://schemas.microsoft.com/office/drawing/2014/main" id="{2EC76149-8847-4196-A82C-7A968B0F670F}"/>
            </a:ext>
          </a:extLst>
        </xdr:cNvPr>
        <xdr:cNvSpPr/>
      </xdr:nvSpPr>
      <xdr:spPr>
        <a:xfrm>
          <a:off x="0" y="0"/>
          <a:ext cx="9522105" cy="9517920"/>
        </a:xfrm>
        <a:prstGeom prst="rect">
          <a:avLst/>
        </a:prstGeom>
        <a:solidFill>
          <a:srgbClr val="FFFFFF"/>
        </a:solidFill>
        <a:ln w="9360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11</xdr:col>
      <xdr:colOff>527965</xdr:colOff>
      <xdr:row>49</xdr:row>
      <xdr:rowOff>139605</xdr:rowOff>
    </xdr:to>
    <xdr:sp macro="" textlink="">
      <xdr:nvSpPr>
        <xdr:cNvPr id="8" name="CustomShape 1" hidden="1">
          <a:extLst>
            <a:ext uri="{FF2B5EF4-FFF2-40B4-BE49-F238E27FC236}">
              <a16:creationId xmlns:a16="http://schemas.microsoft.com/office/drawing/2014/main" id="{CB335C5A-BD5B-4E67-8D53-23F60F206383}"/>
            </a:ext>
          </a:extLst>
        </xdr:cNvPr>
        <xdr:cNvSpPr/>
      </xdr:nvSpPr>
      <xdr:spPr>
        <a:xfrm>
          <a:off x="0" y="0"/>
          <a:ext cx="9522105" cy="9517920"/>
        </a:xfrm>
        <a:prstGeom prst="rect">
          <a:avLst/>
        </a:prstGeom>
        <a:solidFill>
          <a:srgbClr val="FFFFFF"/>
        </a:solidFill>
        <a:ln w="9360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11</xdr:col>
      <xdr:colOff>527965</xdr:colOff>
      <xdr:row>49</xdr:row>
      <xdr:rowOff>139605</xdr:rowOff>
    </xdr:to>
    <xdr:sp macro="" textlink="">
      <xdr:nvSpPr>
        <xdr:cNvPr id="9" name="CustomShape 1" hidden="1">
          <a:extLst>
            <a:ext uri="{FF2B5EF4-FFF2-40B4-BE49-F238E27FC236}">
              <a16:creationId xmlns:a16="http://schemas.microsoft.com/office/drawing/2014/main" id="{5B0F5677-BFDE-478C-9F81-DB002203433B}"/>
            </a:ext>
          </a:extLst>
        </xdr:cNvPr>
        <xdr:cNvSpPr/>
      </xdr:nvSpPr>
      <xdr:spPr>
        <a:xfrm>
          <a:off x="0" y="0"/>
          <a:ext cx="9522105" cy="9517920"/>
        </a:xfrm>
        <a:prstGeom prst="rect">
          <a:avLst/>
        </a:prstGeom>
        <a:solidFill>
          <a:srgbClr val="FFFFFF"/>
        </a:solidFill>
        <a:ln w="9360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11</xdr:col>
      <xdr:colOff>529045</xdr:colOff>
      <xdr:row>49</xdr:row>
      <xdr:rowOff>142125</xdr:rowOff>
    </xdr:to>
    <xdr:sp macro="" textlink="">
      <xdr:nvSpPr>
        <xdr:cNvPr id="10" name="CustomShape 1" hidden="1">
          <a:extLst>
            <a:ext uri="{FF2B5EF4-FFF2-40B4-BE49-F238E27FC236}">
              <a16:creationId xmlns:a16="http://schemas.microsoft.com/office/drawing/2014/main" id="{EFE6C1D9-9E88-48F3-962F-78015C992DE5}"/>
            </a:ext>
          </a:extLst>
        </xdr:cNvPr>
        <xdr:cNvSpPr/>
      </xdr:nvSpPr>
      <xdr:spPr>
        <a:xfrm>
          <a:off x="0" y="0"/>
          <a:ext cx="9523185" cy="9520440"/>
        </a:xfrm>
        <a:prstGeom prst="rect">
          <a:avLst/>
        </a:prstGeom>
        <a:solidFill>
          <a:srgbClr val="FFFFFF"/>
        </a:solidFill>
        <a:ln w="9360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11</xdr:col>
      <xdr:colOff>529045</xdr:colOff>
      <xdr:row>49</xdr:row>
      <xdr:rowOff>142125</xdr:rowOff>
    </xdr:to>
    <xdr:sp macro="" textlink="">
      <xdr:nvSpPr>
        <xdr:cNvPr id="11" name="CustomShape 1" hidden="1">
          <a:extLst>
            <a:ext uri="{FF2B5EF4-FFF2-40B4-BE49-F238E27FC236}">
              <a16:creationId xmlns:a16="http://schemas.microsoft.com/office/drawing/2014/main" id="{36EC7ED2-8C8A-436F-9C2F-0C72B4B0DA98}"/>
            </a:ext>
          </a:extLst>
        </xdr:cNvPr>
        <xdr:cNvSpPr/>
      </xdr:nvSpPr>
      <xdr:spPr>
        <a:xfrm>
          <a:off x="0" y="0"/>
          <a:ext cx="9523185" cy="9520440"/>
        </a:xfrm>
        <a:prstGeom prst="rect">
          <a:avLst/>
        </a:prstGeom>
        <a:solidFill>
          <a:srgbClr val="FFFFFF"/>
        </a:solidFill>
        <a:ln w="9360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11</xdr:col>
      <xdr:colOff>529045</xdr:colOff>
      <xdr:row>49</xdr:row>
      <xdr:rowOff>142125</xdr:rowOff>
    </xdr:to>
    <xdr:sp macro="" textlink="">
      <xdr:nvSpPr>
        <xdr:cNvPr id="12" name="CustomShape 1" hidden="1">
          <a:extLst>
            <a:ext uri="{FF2B5EF4-FFF2-40B4-BE49-F238E27FC236}">
              <a16:creationId xmlns:a16="http://schemas.microsoft.com/office/drawing/2014/main" id="{748F2643-0266-4393-993D-24A70B4421AF}"/>
            </a:ext>
          </a:extLst>
        </xdr:cNvPr>
        <xdr:cNvSpPr/>
      </xdr:nvSpPr>
      <xdr:spPr>
        <a:xfrm>
          <a:off x="0" y="0"/>
          <a:ext cx="9523185" cy="9520440"/>
        </a:xfrm>
        <a:prstGeom prst="rect">
          <a:avLst/>
        </a:prstGeom>
        <a:solidFill>
          <a:srgbClr val="FFFFFF"/>
        </a:solidFill>
        <a:ln w="9360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11</xdr:col>
      <xdr:colOff>529405</xdr:colOff>
      <xdr:row>49</xdr:row>
      <xdr:rowOff>142485</xdr:rowOff>
    </xdr:to>
    <xdr:sp macro="" textlink="">
      <xdr:nvSpPr>
        <xdr:cNvPr id="13" name="CustomShape 1" hidden="1">
          <a:extLst>
            <a:ext uri="{FF2B5EF4-FFF2-40B4-BE49-F238E27FC236}">
              <a16:creationId xmlns:a16="http://schemas.microsoft.com/office/drawing/2014/main" id="{7E56FF69-6ADC-41E7-BBE9-D0FE0DB36844}"/>
            </a:ext>
          </a:extLst>
        </xdr:cNvPr>
        <xdr:cNvSpPr/>
      </xdr:nvSpPr>
      <xdr:spPr>
        <a:xfrm>
          <a:off x="0" y="0"/>
          <a:ext cx="9523545" cy="9520800"/>
        </a:xfrm>
        <a:prstGeom prst="rect">
          <a:avLst/>
        </a:prstGeom>
        <a:solidFill>
          <a:srgbClr val="FFFFFF"/>
        </a:solidFill>
        <a:ln w="9360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11</xdr:col>
      <xdr:colOff>529405</xdr:colOff>
      <xdr:row>49</xdr:row>
      <xdr:rowOff>142485</xdr:rowOff>
    </xdr:to>
    <xdr:sp macro="" textlink="">
      <xdr:nvSpPr>
        <xdr:cNvPr id="14" name="CustomShape 1" hidden="1">
          <a:extLst>
            <a:ext uri="{FF2B5EF4-FFF2-40B4-BE49-F238E27FC236}">
              <a16:creationId xmlns:a16="http://schemas.microsoft.com/office/drawing/2014/main" id="{FC55CC7B-D0B8-49A3-9CB3-069C7937A48A}"/>
            </a:ext>
          </a:extLst>
        </xdr:cNvPr>
        <xdr:cNvSpPr/>
      </xdr:nvSpPr>
      <xdr:spPr>
        <a:xfrm>
          <a:off x="0" y="0"/>
          <a:ext cx="9523545" cy="9520800"/>
        </a:xfrm>
        <a:prstGeom prst="rect">
          <a:avLst/>
        </a:prstGeom>
        <a:solidFill>
          <a:srgbClr val="FFFFFF"/>
        </a:solidFill>
        <a:ln w="9360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11</xdr:col>
      <xdr:colOff>529405</xdr:colOff>
      <xdr:row>49</xdr:row>
      <xdr:rowOff>142485</xdr:rowOff>
    </xdr:to>
    <xdr:sp macro="" textlink="">
      <xdr:nvSpPr>
        <xdr:cNvPr id="15" name="CustomShape 1" hidden="1">
          <a:extLst>
            <a:ext uri="{FF2B5EF4-FFF2-40B4-BE49-F238E27FC236}">
              <a16:creationId xmlns:a16="http://schemas.microsoft.com/office/drawing/2014/main" id="{00560C96-2D56-4426-9799-982FB13F1CE6}"/>
            </a:ext>
          </a:extLst>
        </xdr:cNvPr>
        <xdr:cNvSpPr/>
      </xdr:nvSpPr>
      <xdr:spPr>
        <a:xfrm>
          <a:off x="0" y="0"/>
          <a:ext cx="9523545" cy="9520800"/>
        </a:xfrm>
        <a:prstGeom prst="rect">
          <a:avLst/>
        </a:prstGeom>
        <a:solidFill>
          <a:srgbClr val="FFFFFF"/>
        </a:solidFill>
        <a:ln w="9360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11</xdr:col>
      <xdr:colOff>529765</xdr:colOff>
      <xdr:row>49</xdr:row>
      <xdr:rowOff>142845</xdr:rowOff>
    </xdr:to>
    <xdr:sp macro="" textlink="">
      <xdr:nvSpPr>
        <xdr:cNvPr id="16" name="CustomShape 1" hidden="1">
          <a:extLst>
            <a:ext uri="{FF2B5EF4-FFF2-40B4-BE49-F238E27FC236}">
              <a16:creationId xmlns:a16="http://schemas.microsoft.com/office/drawing/2014/main" id="{7CCBAEA1-B62F-4B58-9BBC-9E09764EF1FC}"/>
            </a:ext>
          </a:extLst>
        </xdr:cNvPr>
        <xdr:cNvSpPr/>
      </xdr:nvSpPr>
      <xdr:spPr>
        <a:xfrm>
          <a:off x="0" y="0"/>
          <a:ext cx="9523905" cy="9521160"/>
        </a:xfrm>
        <a:prstGeom prst="rect">
          <a:avLst/>
        </a:prstGeom>
        <a:solidFill>
          <a:srgbClr val="FFFFFF"/>
        </a:solidFill>
        <a:ln w="9360">
          <a:miter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11</xdr:col>
      <xdr:colOff>529765</xdr:colOff>
      <xdr:row>49</xdr:row>
      <xdr:rowOff>142845</xdr:rowOff>
    </xdr:to>
    <xdr:sp macro="" textlink="">
      <xdr:nvSpPr>
        <xdr:cNvPr id="17" name="CustomShape 1" hidden="1">
          <a:extLst>
            <a:ext uri="{FF2B5EF4-FFF2-40B4-BE49-F238E27FC236}">
              <a16:creationId xmlns:a16="http://schemas.microsoft.com/office/drawing/2014/main" id="{965590A0-FE79-447B-9844-3A1BD662CC98}"/>
            </a:ext>
          </a:extLst>
        </xdr:cNvPr>
        <xdr:cNvSpPr/>
      </xdr:nvSpPr>
      <xdr:spPr>
        <a:xfrm>
          <a:off x="0" y="0"/>
          <a:ext cx="9523905" cy="9521160"/>
        </a:xfrm>
        <a:prstGeom prst="rect">
          <a:avLst/>
        </a:prstGeom>
        <a:solidFill>
          <a:srgbClr val="FFFFFF"/>
        </a:solidFill>
        <a:ln w="9360">
          <a:miter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11</xdr:col>
      <xdr:colOff>529765</xdr:colOff>
      <xdr:row>49</xdr:row>
      <xdr:rowOff>142845</xdr:rowOff>
    </xdr:to>
    <xdr:sp macro="" textlink="">
      <xdr:nvSpPr>
        <xdr:cNvPr id="18" name="CustomShape 1" hidden="1">
          <a:extLst>
            <a:ext uri="{FF2B5EF4-FFF2-40B4-BE49-F238E27FC236}">
              <a16:creationId xmlns:a16="http://schemas.microsoft.com/office/drawing/2014/main" id="{64E3CF1C-E43E-4462-8445-D10B99281755}"/>
            </a:ext>
          </a:extLst>
        </xdr:cNvPr>
        <xdr:cNvSpPr/>
      </xdr:nvSpPr>
      <xdr:spPr>
        <a:xfrm>
          <a:off x="0" y="0"/>
          <a:ext cx="9523905" cy="9521160"/>
        </a:xfrm>
        <a:prstGeom prst="rect">
          <a:avLst/>
        </a:prstGeom>
        <a:solidFill>
          <a:srgbClr val="FFFFFF"/>
        </a:solidFill>
        <a:ln w="9360">
          <a:miter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11</xdr:col>
      <xdr:colOff>530485</xdr:colOff>
      <xdr:row>49</xdr:row>
      <xdr:rowOff>145005</xdr:rowOff>
    </xdr:to>
    <xdr:sp macro="" textlink="">
      <xdr:nvSpPr>
        <xdr:cNvPr id="19" name="CustomShape 1" hidden="1">
          <a:extLst>
            <a:ext uri="{FF2B5EF4-FFF2-40B4-BE49-F238E27FC236}">
              <a16:creationId xmlns:a16="http://schemas.microsoft.com/office/drawing/2014/main" id="{147A8E86-5398-4794-BEE3-F342C71CAE7E}"/>
            </a:ext>
          </a:extLst>
        </xdr:cNvPr>
        <xdr:cNvSpPr/>
      </xdr:nvSpPr>
      <xdr:spPr>
        <a:xfrm>
          <a:off x="0" y="0"/>
          <a:ext cx="9524625" cy="9523320"/>
        </a:xfrm>
        <a:prstGeom prst="rect">
          <a:avLst/>
        </a:prstGeom>
        <a:solidFill>
          <a:srgbClr val="FFFFFF"/>
        </a:solidFill>
        <a:ln w="9360">
          <a:solidFill>
            <a:srgbClr val="000000"/>
          </a:solidFill>
          <a:miter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11</xdr:col>
      <xdr:colOff>530485</xdr:colOff>
      <xdr:row>49</xdr:row>
      <xdr:rowOff>145005</xdr:rowOff>
    </xdr:to>
    <xdr:sp macro="" textlink="">
      <xdr:nvSpPr>
        <xdr:cNvPr id="20" name="CustomShape 1" hidden="1">
          <a:extLst>
            <a:ext uri="{FF2B5EF4-FFF2-40B4-BE49-F238E27FC236}">
              <a16:creationId xmlns:a16="http://schemas.microsoft.com/office/drawing/2014/main" id="{7D34488A-F42F-46B5-A5AA-73C45C1D82DB}"/>
            </a:ext>
          </a:extLst>
        </xdr:cNvPr>
        <xdr:cNvSpPr/>
      </xdr:nvSpPr>
      <xdr:spPr>
        <a:xfrm>
          <a:off x="0" y="0"/>
          <a:ext cx="9524625" cy="9523320"/>
        </a:xfrm>
        <a:prstGeom prst="rect">
          <a:avLst/>
        </a:prstGeom>
        <a:solidFill>
          <a:srgbClr val="FFFFFF"/>
        </a:solidFill>
        <a:ln w="9360">
          <a:solidFill>
            <a:srgbClr val="000000"/>
          </a:solidFill>
          <a:miter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11</xdr:col>
      <xdr:colOff>530485</xdr:colOff>
      <xdr:row>49</xdr:row>
      <xdr:rowOff>145005</xdr:rowOff>
    </xdr:to>
    <xdr:sp macro="" textlink="">
      <xdr:nvSpPr>
        <xdr:cNvPr id="21" name="CustomShape 1" hidden="1">
          <a:extLst>
            <a:ext uri="{FF2B5EF4-FFF2-40B4-BE49-F238E27FC236}">
              <a16:creationId xmlns:a16="http://schemas.microsoft.com/office/drawing/2014/main" id="{A6757A19-8D4C-446D-909B-C0B3D2165E4D}"/>
            </a:ext>
          </a:extLst>
        </xdr:cNvPr>
        <xdr:cNvSpPr/>
      </xdr:nvSpPr>
      <xdr:spPr>
        <a:xfrm>
          <a:off x="0" y="0"/>
          <a:ext cx="9524625" cy="9523320"/>
        </a:xfrm>
        <a:prstGeom prst="rect">
          <a:avLst/>
        </a:prstGeom>
        <a:solidFill>
          <a:srgbClr val="FFFFFF"/>
        </a:solidFill>
        <a:ln w="9360">
          <a:solidFill>
            <a:srgbClr val="000000"/>
          </a:solidFill>
          <a:miter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absoluteAnchor>
    <xdr:pos x="0" y="0"/>
    <xdr:ext cx="9293412" cy="6066118"/>
    <xdr:graphicFrame macro="">
      <xdr:nvGraphicFramePr>
        <xdr:cNvPr id="2" name="Chart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www.ilmatieteenlaitos.fi/lammitystarveluvut" TargetMode="External"/><Relationship Id="rId1" Type="http://schemas.openxmlformats.org/officeDocument/2006/relationships/hyperlink" Target="https://ilmatieteenlaitos.fi/havaintojen-lataus" TargetMode="External"/><Relationship Id="rId4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24"/>
  <sheetViews>
    <sheetView tabSelected="1" workbookViewId="0">
      <selection activeCell="A26" sqref="A26"/>
    </sheetView>
  </sheetViews>
  <sheetFormatPr defaultRowHeight="14.4" x14ac:dyDescent="0.3"/>
  <cols>
    <col min="1" max="1" width="32" customWidth="1"/>
    <col min="2" max="2" width="21.44140625" customWidth="1"/>
    <col min="3" max="7" width="9.5546875" customWidth="1"/>
    <col min="8" max="8" width="9.44140625" style="4" customWidth="1"/>
    <col min="9" max="9" width="8.21875" style="3" customWidth="1"/>
    <col min="10" max="13" width="8.21875" style="4" customWidth="1"/>
    <col min="14" max="18" width="8.5546875" style="4" customWidth="1"/>
    <col min="19" max="19" width="10" style="4" customWidth="1"/>
    <col min="20" max="20" width="9.77734375" style="4" customWidth="1"/>
    <col min="21" max="21" width="8.21875" customWidth="1"/>
    <col min="22" max="22" width="15" customWidth="1"/>
    <col min="23" max="23" width="6.77734375" customWidth="1"/>
    <col min="24" max="24" width="9.77734375" customWidth="1"/>
    <col min="25" max="1029" width="8.21875" customWidth="1"/>
  </cols>
  <sheetData>
    <row r="1" spans="1:32" ht="17.399999999999999" x14ac:dyDescent="0.3">
      <c r="A1" s="1" t="s">
        <v>32</v>
      </c>
      <c r="H1" s="2"/>
      <c r="J1" s="3"/>
      <c r="O1" s="8"/>
      <c r="V1" s="8"/>
    </row>
    <row r="2" spans="1:32" x14ac:dyDescent="0.3">
      <c r="O2" s="43" t="s">
        <v>31</v>
      </c>
    </row>
    <row r="3" spans="1:32" x14ac:dyDescent="0.3">
      <c r="A3" s="5" t="s">
        <v>26</v>
      </c>
      <c r="E3" s="6" t="s">
        <v>0</v>
      </c>
      <c r="F3" s="3"/>
      <c r="G3" s="4">
        <v>110</v>
      </c>
      <c r="H3" s="6" t="s">
        <v>19</v>
      </c>
      <c r="L3" s="6"/>
      <c r="O3" s="43" t="s">
        <v>24</v>
      </c>
      <c r="P3" s="6"/>
      <c r="S3" s="9"/>
    </row>
    <row r="4" spans="1:32" x14ac:dyDescent="0.3">
      <c r="A4" s="5"/>
      <c r="E4" s="6" t="s">
        <v>1</v>
      </c>
      <c r="F4" s="3"/>
      <c r="G4" s="7">
        <v>277.2</v>
      </c>
      <c r="H4" s="6" t="s">
        <v>20</v>
      </c>
      <c r="L4" s="6"/>
      <c r="O4"/>
      <c r="P4" s="6"/>
    </row>
    <row r="5" spans="1:32" x14ac:dyDescent="0.3">
      <c r="I5" s="4"/>
      <c r="V5" s="10"/>
      <c r="W5" s="10"/>
    </row>
    <row r="6" spans="1:32" s="5" customFormat="1" ht="12.75" customHeight="1" x14ac:dyDescent="0.25">
      <c r="A6" s="11"/>
      <c r="B6" s="12"/>
      <c r="C6" s="12">
        <v>2025</v>
      </c>
      <c r="D6" s="12">
        <v>2024</v>
      </c>
      <c r="E6" s="12">
        <v>2023</v>
      </c>
      <c r="F6" s="12">
        <v>2022</v>
      </c>
      <c r="G6" s="12">
        <v>2021</v>
      </c>
      <c r="H6" s="12">
        <v>2020</v>
      </c>
      <c r="I6" s="12">
        <v>2019</v>
      </c>
      <c r="J6" s="38">
        <v>2018</v>
      </c>
      <c r="K6" s="38">
        <v>2017</v>
      </c>
      <c r="L6" s="38">
        <v>2016</v>
      </c>
      <c r="M6" s="38">
        <v>2015</v>
      </c>
      <c r="N6" s="38">
        <v>2014</v>
      </c>
      <c r="O6" s="38">
        <v>2013</v>
      </c>
      <c r="P6" s="38">
        <v>2012</v>
      </c>
      <c r="Q6" s="38">
        <v>2011</v>
      </c>
      <c r="R6" s="38">
        <v>2010</v>
      </c>
      <c r="S6" s="38">
        <v>2009</v>
      </c>
      <c r="T6" s="38">
        <v>2008</v>
      </c>
      <c r="U6" s="39">
        <v>2007</v>
      </c>
      <c r="V6" s="13" t="s">
        <v>25</v>
      </c>
      <c r="W6" s="14"/>
      <c r="X6" s="15"/>
    </row>
    <row r="7" spans="1:32" ht="16.2" x14ac:dyDescent="0.3">
      <c r="A7" s="16" t="s">
        <v>3</v>
      </c>
      <c r="B7" s="17" t="s">
        <v>4</v>
      </c>
      <c r="C7" s="49">
        <v>6.4749999999999988</v>
      </c>
      <c r="D7" s="49">
        <v>6.1333333333333329</v>
      </c>
      <c r="E7" s="49">
        <v>5.2666666666666657</v>
      </c>
      <c r="F7" s="49">
        <v>5.5</v>
      </c>
      <c r="G7" s="18">
        <v>4.8499999999999988</v>
      </c>
      <c r="H7" s="18">
        <v>6.7666666666666657</v>
      </c>
      <c r="I7" s="18">
        <v>5.5083333333333337</v>
      </c>
      <c r="J7" s="18">
        <v>5.4166666666666652</v>
      </c>
      <c r="K7" s="19">
        <v>4.7166666666666677</v>
      </c>
      <c r="L7" s="19">
        <v>4.7</v>
      </c>
      <c r="M7" s="19">
        <v>6.1</v>
      </c>
      <c r="N7" s="19">
        <v>5.8</v>
      </c>
      <c r="O7" s="19">
        <v>5.7</v>
      </c>
      <c r="P7" s="19">
        <v>3.7</v>
      </c>
      <c r="Q7" s="19">
        <v>5.2</v>
      </c>
      <c r="R7" s="19">
        <v>3.1</v>
      </c>
      <c r="S7" s="19">
        <v>4.0999999999999996</v>
      </c>
      <c r="T7" s="19">
        <v>5.6</v>
      </c>
      <c r="U7" s="20">
        <v>5.5</v>
      </c>
      <c r="V7" s="48">
        <f>AVERAGE(C7:U7)</f>
        <v>5.2701754385964907</v>
      </c>
      <c r="X7" s="21"/>
      <c r="Z7" s="22"/>
    </row>
    <row r="8" spans="1:32" s="57" customFormat="1" x14ac:dyDescent="0.3">
      <c r="A8" s="44" t="s">
        <v>6</v>
      </c>
      <c r="B8" s="45" t="s">
        <v>5</v>
      </c>
      <c r="C8" s="51">
        <v>7477.357</v>
      </c>
      <c r="D8" s="51">
        <v>7439.5050000000001</v>
      </c>
      <c r="E8" s="51">
        <v>8697.14</v>
      </c>
      <c r="F8" s="51">
        <v>9104.2599999999984</v>
      </c>
      <c r="G8" s="41">
        <v>10443.459999999999</v>
      </c>
      <c r="H8" s="41">
        <v>8392.3700000000008</v>
      </c>
      <c r="I8" s="41">
        <v>8763.2499999999982</v>
      </c>
      <c r="J8" s="41">
        <v>9275.91</v>
      </c>
      <c r="K8" s="41">
        <v>9203.48</v>
      </c>
      <c r="L8" s="41">
        <v>10161.84</v>
      </c>
      <c r="M8" s="41">
        <v>9082.23</v>
      </c>
      <c r="N8" s="41">
        <v>10215</v>
      </c>
      <c r="O8" s="41">
        <v>10106.69</v>
      </c>
      <c r="P8" s="41">
        <v>10952</v>
      </c>
      <c r="Q8" s="41">
        <v>9675.3684210526317</v>
      </c>
      <c r="R8" s="41">
        <v>11523</v>
      </c>
      <c r="S8" s="41">
        <v>10243.133333333333</v>
      </c>
      <c r="T8" s="41">
        <v>11948</v>
      </c>
      <c r="U8" s="74">
        <v>13382</v>
      </c>
      <c r="V8" s="48">
        <f>AVERAGE(C8:U8)</f>
        <v>9793.9996712834709</v>
      </c>
      <c r="X8" s="53"/>
      <c r="Y8" s="54"/>
      <c r="Z8" s="55"/>
      <c r="AA8" s="56"/>
      <c r="AB8" s="58"/>
      <c r="AC8" s="58"/>
      <c r="AD8" s="59"/>
    </row>
    <row r="9" spans="1:32" s="57" customFormat="1" x14ac:dyDescent="0.3">
      <c r="A9" s="44" t="s">
        <v>27</v>
      </c>
      <c r="B9" s="45" t="s">
        <v>5</v>
      </c>
      <c r="C9" s="51">
        <v>1598</v>
      </c>
      <c r="D9" s="51">
        <v>1886</v>
      </c>
      <c r="E9" s="51">
        <v>1841</v>
      </c>
      <c r="F9" s="51">
        <v>1775</v>
      </c>
      <c r="G9" s="41">
        <v>1466</v>
      </c>
      <c r="H9" s="41">
        <v>2030.65</v>
      </c>
      <c r="I9" s="41">
        <v>1817.55</v>
      </c>
      <c r="J9" s="41">
        <v>1689</v>
      </c>
      <c r="K9" s="41">
        <v>2035.3000000000002</v>
      </c>
      <c r="L9" s="41">
        <v>1717.4850000000001</v>
      </c>
      <c r="M9" s="41">
        <v>2194.54</v>
      </c>
      <c r="N9" s="41">
        <v>2642.5219999999999</v>
      </c>
      <c r="O9" s="41">
        <v>1741.5839999999998</v>
      </c>
      <c r="P9" s="41">
        <v>1965</v>
      </c>
      <c r="Q9" s="41">
        <v>1947.4526315789469</v>
      </c>
      <c r="R9" s="41">
        <v>1786.9299999999998</v>
      </c>
      <c r="S9" s="41">
        <v>2380.4671798029563</v>
      </c>
      <c r="T9" s="72">
        <v>960.75</v>
      </c>
      <c r="U9" s="73">
        <v>0</v>
      </c>
      <c r="V9" s="48">
        <f t="shared" ref="V9:V14" si="0">AVERAGE(C9:U9)</f>
        <v>1761.8542532306265</v>
      </c>
      <c r="W9" s="52"/>
      <c r="X9" s="53"/>
      <c r="Y9" s="54"/>
      <c r="Z9" s="55"/>
      <c r="AA9" s="56"/>
      <c r="AC9" s="58"/>
      <c r="AD9" s="59"/>
    </row>
    <row r="10" spans="1:32" s="68" customFormat="1" ht="16.2" x14ac:dyDescent="0.3">
      <c r="A10" s="16" t="s">
        <v>7</v>
      </c>
      <c r="B10" s="17" t="s">
        <v>29</v>
      </c>
      <c r="C10" s="60">
        <v>3658</v>
      </c>
      <c r="D10" s="60">
        <v>4006</v>
      </c>
      <c r="E10" s="60">
        <v>4120</v>
      </c>
      <c r="F10" s="60">
        <v>4145</v>
      </c>
      <c r="G10" s="25">
        <v>4563</v>
      </c>
      <c r="H10" s="25">
        <v>3599</v>
      </c>
      <c r="I10" s="25">
        <v>4051</v>
      </c>
      <c r="J10" s="25">
        <v>4183</v>
      </c>
      <c r="K10" s="25">
        <v>4242</v>
      </c>
      <c r="L10" s="25">
        <v>4267</v>
      </c>
      <c r="M10" s="25">
        <v>3684</v>
      </c>
      <c r="N10" s="25">
        <v>4048</v>
      </c>
      <c r="O10" s="25">
        <v>4031</v>
      </c>
      <c r="P10" s="25">
        <v>4588</v>
      </c>
      <c r="Q10" s="25">
        <v>4044</v>
      </c>
      <c r="R10" s="25">
        <v>5040</v>
      </c>
      <c r="S10" s="25">
        <v>4405</v>
      </c>
      <c r="T10" s="25">
        <v>3977</v>
      </c>
      <c r="U10" s="61">
        <v>4169</v>
      </c>
      <c r="V10" s="62">
        <f t="shared" si="0"/>
        <v>4148.4210526315792</v>
      </c>
      <c r="W10" s="63"/>
      <c r="X10" s="64"/>
      <c r="Y10" s="65"/>
      <c r="Z10" s="66"/>
      <c r="AA10" s="67"/>
      <c r="AC10" s="69"/>
      <c r="AD10" s="70"/>
    </row>
    <row r="11" spans="1:32" s="68" customFormat="1" ht="16.2" x14ac:dyDescent="0.3">
      <c r="A11" s="16" t="s">
        <v>8</v>
      </c>
      <c r="B11" s="17" t="s">
        <v>29</v>
      </c>
      <c r="C11" s="50">
        <v>4510</v>
      </c>
      <c r="D11" s="50">
        <v>4510</v>
      </c>
      <c r="E11" s="50">
        <v>4510</v>
      </c>
      <c r="F11" s="50">
        <v>4510</v>
      </c>
      <c r="G11" s="25">
        <v>4510</v>
      </c>
      <c r="H11" s="25">
        <v>4510</v>
      </c>
      <c r="I11" s="25">
        <v>4510</v>
      </c>
      <c r="J11" s="25">
        <v>4510</v>
      </c>
      <c r="K11" s="25">
        <v>4510</v>
      </c>
      <c r="L11" s="25">
        <v>4510</v>
      </c>
      <c r="M11" s="25">
        <v>4510</v>
      </c>
      <c r="N11" s="25">
        <v>4510</v>
      </c>
      <c r="O11" s="25">
        <v>4612</v>
      </c>
      <c r="P11" s="25">
        <v>4612</v>
      </c>
      <c r="Q11" s="25">
        <v>4612</v>
      </c>
      <c r="R11" s="25">
        <v>4612</v>
      </c>
      <c r="S11" s="25">
        <v>4612</v>
      </c>
      <c r="T11" s="25">
        <v>4612</v>
      </c>
      <c r="U11" s="25">
        <v>4612</v>
      </c>
      <c r="V11" s="62">
        <f t="shared" si="0"/>
        <v>4547.5789473684208</v>
      </c>
      <c r="W11" s="63"/>
      <c r="X11" s="64"/>
      <c r="Y11" s="65"/>
      <c r="Z11" s="66"/>
      <c r="AA11" s="67"/>
      <c r="AC11" s="69"/>
      <c r="AF11" s="70"/>
    </row>
    <row r="12" spans="1:32" ht="15" customHeight="1" x14ac:dyDescent="0.3">
      <c r="A12" s="29" t="s">
        <v>28</v>
      </c>
      <c r="B12" s="23" t="s">
        <v>5</v>
      </c>
      <c r="C12" s="50">
        <v>3467.5</v>
      </c>
      <c r="D12" s="50">
        <v>3477</v>
      </c>
      <c r="E12" s="50">
        <v>4015</v>
      </c>
      <c r="F12" s="50">
        <v>4015</v>
      </c>
      <c r="G12" s="24">
        <v>4161</v>
      </c>
      <c r="H12" s="24">
        <v>4026</v>
      </c>
      <c r="I12" s="24">
        <v>4015</v>
      </c>
      <c r="J12" s="24">
        <v>4015</v>
      </c>
      <c r="K12" s="24">
        <v>4380</v>
      </c>
      <c r="L12" s="25">
        <v>4927.5</v>
      </c>
      <c r="M12" s="25">
        <v>4927.5</v>
      </c>
      <c r="N12" s="30">
        <v>4927.5</v>
      </c>
      <c r="O12" s="25">
        <v>4939.4021739130421</v>
      </c>
      <c r="P12" s="25">
        <v>5951.0869565217399</v>
      </c>
      <c r="Q12" s="25">
        <v>4817.9999999999991</v>
      </c>
      <c r="R12" s="25">
        <v>4380</v>
      </c>
      <c r="S12" s="25">
        <v>4562.5</v>
      </c>
      <c r="T12" s="25">
        <v>5398.5</v>
      </c>
      <c r="U12" s="30">
        <v>5985.9999999999991</v>
      </c>
      <c r="V12" s="48">
        <f t="shared" si="0"/>
        <v>4546.815217391304</v>
      </c>
      <c r="W12" s="27"/>
      <c r="X12" s="26"/>
      <c r="Z12" s="22"/>
      <c r="AA12" s="21"/>
      <c r="AC12" s="27"/>
    </row>
    <row r="13" spans="1:32" ht="15" customHeight="1" x14ac:dyDescent="0.3">
      <c r="A13" s="29" t="s">
        <v>30</v>
      </c>
      <c r="B13" s="23" t="s">
        <v>5</v>
      </c>
      <c r="C13" s="50">
        <v>2336.8290000000002</v>
      </c>
      <c r="D13" s="50">
        <v>2262.9480000000003</v>
      </c>
      <c r="E13" s="50">
        <v>4822.71</v>
      </c>
      <c r="F13" s="50">
        <v>5186.4599999999991</v>
      </c>
      <c r="G13" s="24">
        <v>6229.33</v>
      </c>
      <c r="H13" s="24">
        <v>4496.16</v>
      </c>
      <c r="I13" s="24">
        <v>4884.3099999999995</v>
      </c>
      <c r="J13" s="24">
        <v>5369.34</v>
      </c>
      <c r="K13" s="25">
        <v>4917.3900000000003</v>
      </c>
      <c r="L13" s="25">
        <v>5496.4</v>
      </c>
      <c r="M13" s="25">
        <v>4406.96</v>
      </c>
      <c r="N13" s="25">
        <v>5427.5</v>
      </c>
      <c r="O13" s="25">
        <v>5431.2878260869566</v>
      </c>
      <c r="P13" s="25">
        <v>5356.9130434782619</v>
      </c>
      <c r="Q13" s="25">
        <v>5092.7684210526322</v>
      </c>
      <c r="R13" s="25">
        <v>7255</v>
      </c>
      <c r="S13" s="25">
        <v>5693.6333333333332</v>
      </c>
      <c r="T13" s="25">
        <v>6552.75</v>
      </c>
      <c r="U13" s="30">
        <v>7498.8000000000011</v>
      </c>
      <c r="V13" s="48">
        <f t="shared" si="0"/>
        <v>5195.6573486290099</v>
      </c>
      <c r="X13" s="31"/>
      <c r="Z13" s="22"/>
      <c r="AA13" s="21"/>
      <c r="AC13" s="31"/>
    </row>
    <row r="14" spans="1:32" s="57" customFormat="1" x14ac:dyDescent="0.3">
      <c r="A14" s="44" t="s">
        <v>9</v>
      </c>
      <c r="B14" s="45" t="s">
        <v>5</v>
      </c>
      <c r="C14" s="51">
        <v>4722.6082045639123</v>
      </c>
      <c r="D14" s="51">
        <v>4584.7753935444889</v>
      </c>
      <c r="E14" s="51">
        <v>5200.7811064066054</v>
      </c>
      <c r="F14" s="51">
        <v>5646.6451856595249</v>
      </c>
      <c r="G14" s="41">
        <v>6057.6112487909577</v>
      </c>
      <c r="H14" s="41">
        <v>5662.0730742912492</v>
      </c>
      <c r="I14" s="41">
        <v>5401.1998180334249</v>
      </c>
      <c r="J14" s="41">
        <v>5601.382131089933</v>
      </c>
      <c r="K14" s="41">
        <v>5361.6967113637675</v>
      </c>
      <c r="L14" s="41">
        <v>5519.277671957605</v>
      </c>
      <c r="M14" s="41">
        <v>5259.6626448756133</v>
      </c>
      <c r="N14" s="41">
        <v>5960.2916193594265</v>
      </c>
      <c r="O14" s="41">
        <v>6040.9840918090558</v>
      </c>
      <c r="P14" s="41">
        <v>5127.2011512587778</v>
      </c>
      <c r="Q14" s="41">
        <v>5595.4498893041637</v>
      </c>
      <c r="R14" s="41">
        <v>6447.1022846431506</v>
      </c>
      <c r="S14" s="41">
        <v>5898.5539796278681</v>
      </c>
      <c r="T14" s="41">
        <v>7654.3965251450654</v>
      </c>
      <c r="U14" s="71">
        <v>8312.7956599750214</v>
      </c>
      <c r="V14" s="48">
        <f t="shared" si="0"/>
        <v>5792.3414942999789</v>
      </c>
      <c r="X14" s="53"/>
      <c r="Z14" s="55"/>
      <c r="AA14" s="56"/>
      <c r="AC14" s="58"/>
    </row>
    <row r="15" spans="1:32" x14ac:dyDescent="0.3">
      <c r="H15"/>
      <c r="I15"/>
      <c r="J15"/>
      <c r="U15" s="4"/>
      <c r="V15" s="4"/>
      <c r="W15" s="28"/>
      <c r="X15" s="32"/>
      <c r="AA15" s="33"/>
    </row>
    <row r="16" spans="1:32" x14ac:dyDescent="0.3">
      <c r="A16" s="42" t="s">
        <v>21</v>
      </c>
      <c r="B16" s="42" t="s">
        <v>22</v>
      </c>
      <c r="C16" s="46">
        <f>C13/$G$3</f>
        <v>21.2439</v>
      </c>
      <c r="D16" s="46">
        <f>D13/$G$3</f>
        <v>20.572254545454548</v>
      </c>
      <c r="E16" s="46">
        <f t="shared" ref="E16:U16" si="1">E13/$G$3</f>
        <v>43.842818181818181</v>
      </c>
      <c r="F16" s="46">
        <f t="shared" si="1"/>
        <v>47.149636363636354</v>
      </c>
      <c r="G16" s="46">
        <f t="shared" si="1"/>
        <v>56.630272727272725</v>
      </c>
      <c r="H16" s="46">
        <f t="shared" si="1"/>
        <v>40.874181818181818</v>
      </c>
      <c r="I16" s="46">
        <f t="shared" si="1"/>
        <v>44.402818181818176</v>
      </c>
      <c r="J16" s="46">
        <f t="shared" si="1"/>
        <v>48.81218181818182</v>
      </c>
      <c r="K16" s="46">
        <f t="shared" si="1"/>
        <v>44.703545454545456</v>
      </c>
      <c r="L16" s="46">
        <f t="shared" si="1"/>
        <v>49.967272727272722</v>
      </c>
      <c r="M16" s="46">
        <f t="shared" si="1"/>
        <v>40.063272727272725</v>
      </c>
      <c r="N16" s="46">
        <f t="shared" si="1"/>
        <v>49.340909090909093</v>
      </c>
      <c r="O16" s="46">
        <f t="shared" si="1"/>
        <v>49.375343873517785</v>
      </c>
      <c r="P16" s="46">
        <f t="shared" si="1"/>
        <v>48.699209486166019</v>
      </c>
      <c r="Q16" s="46">
        <f t="shared" si="1"/>
        <v>46.29789473684211</v>
      </c>
      <c r="R16" s="46">
        <f t="shared" si="1"/>
        <v>65.954545454545453</v>
      </c>
      <c r="S16" s="46">
        <f t="shared" si="1"/>
        <v>51.760303030303028</v>
      </c>
      <c r="T16" s="46">
        <f t="shared" si="1"/>
        <v>59.570454545454545</v>
      </c>
      <c r="U16" s="46">
        <f t="shared" si="1"/>
        <v>68.170909090909106</v>
      </c>
      <c r="V16" s="40">
        <f t="shared" ref="V16:V17" si="2">AVERAGE(C16:U16)</f>
        <v>47.233248623900089</v>
      </c>
      <c r="W16" s="4"/>
    </row>
    <row r="17" spans="1:24" x14ac:dyDescent="0.3">
      <c r="A17" s="42" t="s">
        <v>21</v>
      </c>
      <c r="B17" s="42" t="s">
        <v>23</v>
      </c>
      <c r="C17" s="46">
        <f>C13/$G$4</f>
        <v>8.4301190476190477</v>
      </c>
      <c r="D17" s="46">
        <f>D13/$G$4</f>
        <v>8.1635930735930753</v>
      </c>
      <c r="E17" s="46">
        <f t="shared" ref="E17:U17" si="3">E13/$G$4</f>
        <v>17.397943722943722</v>
      </c>
      <c r="F17" s="46">
        <f t="shared" si="3"/>
        <v>18.710173160173159</v>
      </c>
      <c r="G17" s="46">
        <f t="shared" si="3"/>
        <v>22.472330447330449</v>
      </c>
      <c r="H17" s="46">
        <f t="shared" si="3"/>
        <v>16.219913419913421</v>
      </c>
      <c r="I17" s="46">
        <f t="shared" si="3"/>
        <v>17.620165945165944</v>
      </c>
      <c r="J17" s="46">
        <f t="shared" si="3"/>
        <v>19.36991341991342</v>
      </c>
      <c r="K17" s="46">
        <f t="shared" si="3"/>
        <v>17.739502164502166</v>
      </c>
      <c r="L17" s="46">
        <f t="shared" si="3"/>
        <v>19.828282828282827</v>
      </c>
      <c r="M17" s="46">
        <f t="shared" si="3"/>
        <v>15.898124098124098</v>
      </c>
      <c r="N17" s="46">
        <f t="shared" si="3"/>
        <v>19.579725829725831</v>
      </c>
      <c r="O17" s="46">
        <f t="shared" si="3"/>
        <v>19.593390425999122</v>
      </c>
      <c r="P17" s="46">
        <f t="shared" si="3"/>
        <v>19.325083129430961</v>
      </c>
      <c r="Q17" s="46">
        <f t="shared" si="3"/>
        <v>18.372180451127821</v>
      </c>
      <c r="R17" s="46">
        <f t="shared" si="3"/>
        <v>26.172438672438673</v>
      </c>
      <c r="S17" s="46">
        <f t="shared" si="3"/>
        <v>20.539802789802792</v>
      </c>
      <c r="T17" s="46">
        <f t="shared" si="3"/>
        <v>23.639069264069263</v>
      </c>
      <c r="U17" s="46">
        <f t="shared" si="3"/>
        <v>27.051948051948056</v>
      </c>
      <c r="V17" s="40">
        <f t="shared" si="2"/>
        <v>18.743352628531778</v>
      </c>
      <c r="W17" s="4"/>
    </row>
    <row r="19" spans="1:24" x14ac:dyDescent="0.3">
      <c r="E19" s="5" t="s">
        <v>10</v>
      </c>
    </row>
    <row r="21" spans="1:24" x14ac:dyDescent="0.3">
      <c r="E21" t="s">
        <v>11</v>
      </c>
      <c r="G21" s="7">
        <v>2800</v>
      </c>
      <c r="H21" s="6" t="s">
        <v>5</v>
      </c>
      <c r="I21"/>
      <c r="J21" s="6" t="s">
        <v>12</v>
      </c>
      <c r="N21" s="4">
        <v>6800</v>
      </c>
      <c r="O21" s="6" t="s">
        <v>5</v>
      </c>
      <c r="P21" s="6" t="s">
        <v>13</v>
      </c>
    </row>
    <row r="22" spans="1:24" x14ac:dyDescent="0.3">
      <c r="E22" t="s">
        <v>14</v>
      </c>
      <c r="G22" s="7">
        <v>2200</v>
      </c>
      <c r="H22" s="6" t="s">
        <v>5</v>
      </c>
      <c r="I22"/>
      <c r="J22" s="6" t="s">
        <v>15</v>
      </c>
      <c r="N22" s="4">
        <f>N21-G21</f>
        <v>4000</v>
      </c>
      <c r="O22" s="6" t="s">
        <v>5</v>
      </c>
      <c r="Q22" s="7">
        <f>G24-G21+N21</f>
        <v>12000</v>
      </c>
      <c r="R22" s="6" t="s">
        <v>5</v>
      </c>
      <c r="X22" s="33"/>
    </row>
    <row r="23" spans="1:24" x14ac:dyDescent="0.3">
      <c r="E23" s="34" t="s">
        <v>16</v>
      </c>
      <c r="F23" s="47"/>
      <c r="G23" s="35">
        <v>3000</v>
      </c>
      <c r="H23" s="36" t="s">
        <v>5</v>
      </c>
      <c r="I23"/>
      <c r="J23" s="6" t="s">
        <v>17</v>
      </c>
      <c r="N23" s="37">
        <f>N22/N21</f>
        <v>0.58823529411764708</v>
      </c>
    </row>
    <row r="24" spans="1:24" x14ac:dyDescent="0.3">
      <c r="E24" t="s">
        <v>2</v>
      </c>
      <c r="G24" s="7">
        <f>SUM(G21:G23)</f>
        <v>8000</v>
      </c>
      <c r="H24" s="6" t="s">
        <v>5</v>
      </c>
      <c r="I24"/>
      <c r="J24" s="6" t="s">
        <v>18</v>
      </c>
      <c r="N24" s="37">
        <f>N22/(SUM(G22:G23)+N21)</f>
        <v>0.33333333333333331</v>
      </c>
    </row>
  </sheetData>
  <phoneticPr fontId="7" type="noConversion"/>
  <hyperlinks>
    <hyperlink ref="O3" r:id="rId1" location="!/"/>
    <hyperlink ref="O2" r:id="rId2"/>
  </hyperlinks>
  <pageMargins left="0.7" right="0.7" top="0.75" bottom="0.75" header="0.3" footer="0.3"/>
  <pageSetup paperSize="9" orientation="portrait" horizontalDpi="4294967292" r:id="rId3"/>
  <drawing r:id="rId4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Charts</vt:lpstr>
      </vt:variant>
      <vt:variant>
        <vt:i4>1</vt:i4>
      </vt:variant>
    </vt:vector>
  </HeadingPairs>
  <TitlesOfParts>
    <vt:vector size="2" baseType="lpstr">
      <vt:lpstr>janti isovanhemmat seuranta</vt:lpstr>
      <vt:lpstr>Sähkökulutus vuosittain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Janne Tiainen</dc:creator>
  <cp:lastModifiedBy>Janne Tiainen</cp:lastModifiedBy>
  <dcterms:created xsi:type="dcterms:W3CDTF">2018-12-31T18:00:10Z</dcterms:created>
  <dcterms:modified xsi:type="dcterms:W3CDTF">2026-01-01T11:05:12Z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65c3b1a5-3e25-4525-b923-a0572e679d8b_Enabled">
    <vt:lpwstr>True</vt:lpwstr>
  </property>
  <property fmtid="{D5CDD505-2E9C-101B-9397-08002B2CF9AE}" pid="3" name="MSIP_Label_65c3b1a5-3e25-4525-b923-a0572e679d8b_SiteId">
    <vt:lpwstr>62a9c2c8-8b09-43be-a7fb-9a87875714a9</vt:lpwstr>
  </property>
  <property fmtid="{D5CDD505-2E9C-101B-9397-08002B2CF9AE}" pid="4" name="MSIP_Label_65c3b1a5-3e25-4525-b923-a0572e679d8b_Owner">
    <vt:lpwstr>janne.tiainen@fortum.com</vt:lpwstr>
  </property>
  <property fmtid="{D5CDD505-2E9C-101B-9397-08002B2CF9AE}" pid="5" name="MSIP_Label_65c3b1a5-3e25-4525-b923-a0572e679d8b_SetDate">
    <vt:lpwstr>2020-01-02T13:54:01.6146904Z</vt:lpwstr>
  </property>
  <property fmtid="{D5CDD505-2E9C-101B-9397-08002B2CF9AE}" pid="6" name="MSIP_Label_65c3b1a5-3e25-4525-b923-a0572e679d8b_Name">
    <vt:lpwstr>Internal</vt:lpwstr>
  </property>
  <property fmtid="{D5CDD505-2E9C-101B-9397-08002B2CF9AE}" pid="7" name="MSIP_Label_65c3b1a5-3e25-4525-b923-a0572e679d8b_Application">
    <vt:lpwstr>Microsoft Azure Information Protection</vt:lpwstr>
  </property>
  <property fmtid="{D5CDD505-2E9C-101B-9397-08002B2CF9AE}" pid="8" name="MSIP_Label_65c3b1a5-3e25-4525-b923-a0572e679d8b_ActionId">
    <vt:lpwstr>51c38a57-6a21-46dc-b384-8f17e6d1b9ee</vt:lpwstr>
  </property>
  <property fmtid="{D5CDD505-2E9C-101B-9397-08002B2CF9AE}" pid="9" name="MSIP_Label_65c3b1a5-3e25-4525-b923-a0572e679d8b_Extended_MSFT_Method">
    <vt:lpwstr>Automatic</vt:lpwstr>
  </property>
  <property fmtid="{D5CDD505-2E9C-101B-9397-08002B2CF9AE}" pid="10" name="MSIP_Label_f45044c0-b6aa-4b2b-834d-65c9ef8bb134_Enabled">
    <vt:lpwstr>True</vt:lpwstr>
  </property>
  <property fmtid="{D5CDD505-2E9C-101B-9397-08002B2CF9AE}" pid="11" name="MSIP_Label_f45044c0-b6aa-4b2b-834d-65c9ef8bb134_SiteId">
    <vt:lpwstr>62a9c2c8-8b09-43be-a7fb-9a87875714a9</vt:lpwstr>
  </property>
  <property fmtid="{D5CDD505-2E9C-101B-9397-08002B2CF9AE}" pid="12" name="MSIP_Label_f45044c0-b6aa-4b2b-834d-65c9ef8bb134_Owner">
    <vt:lpwstr>janne.tiainen@fortum.com</vt:lpwstr>
  </property>
  <property fmtid="{D5CDD505-2E9C-101B-9397-08002B2CF9AE}" pid="13" name="MSIP_Label_f45044c0-b6aa-4b2b-834d-65c9ef8bb134_SetDate">
    <vt:lpwstr>2020-01-02T13:54:01.6146904Z</vt:lpwstr>
  </property>
  <property fmtid="{D5CDD505-2E9C-101B-9397-08002B2CF9AE}" pid="14" name="MSIP_Label_f45044c0-b6aa-4b2b-834d-65c9ef8bb134_Name">
    <vt:lpwstr>Hide Visual Label</vt:lpwstr>
  </property>
  <property fmtid="{D5CDD505-2E9C-101B-9397-08002B2CF9AE}" pid="15" name="MSIP_Label_f45044c0-b6aa-4b2b-834d-65c9ef8bb134_Application">
    <vt:lpwstr>Microsoft Azure Information Protection</vt:lpwstr>
  </property>
  <property fmtid="{D5CDD505-2E9C-101B-9397-08002B2CF9AE}" pid="16" name="MSIP_Label_f45044c0-b6aa-4b2b-834d-65c9ef8bb134_ActionId">
    <vt:lpwstr>51c38a57-6a21-46dc-b384-8f17e6d1b9ee</vt:lpwstr>
  </property>
  <property fmtid="{D5CDD505-2E9C-101B-9397-08002B2CF9AE}" pid="17" name="MSIP_Label_f45044c0-b6aa-4b2b-834d-65c9ef8bb134_Parent">
    <vt:lpwstr>65c3b1a5-3e25-4525-b923-a0572e679d8b</vt:lpwstr>
  </property>
  <property fmtid="{D5CDD505-2E9C-101B-9397-08002B2CF9AE}" pid="18" name="MSIP_Label_f45044c0-b6aa-4b2b-834d-65c9ef8bb134_Extended_MSFT_Method">
    <vt:lpwstr>Automatic</vt:lpwstr>
  </property>
  <property fmtid="{D5CDD505-2E9C-101B-9397-08002B2CF9AE}" pid="19" name="Sensitivity">
    <vt:lpwstr>Internal Hide Visual Label</vt:lpwstr>
  </property>
</Properties>
</file>