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ortum-my.sharepoint.com/personal/janne_tiainen_fortum_com/Documents/Desktop/"/>
    </mc:Choice>
  </mc:AlternateContent>
  <xr:revisionPtr revIDLastSave="0" documentId="8_{690913EE-A3D0-4BE5-BF78-289C9A326906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Koti-COP" sheetId="1" r:id="rId1"/>
    <sheet name="Puhallusnopeus" sheetId="2" r:id="rId2"/>
  </sheets>
  <definedNames>
    <definedName name="_xlnm._FilterDatabase" localSheetId="0" hidden="1">'Koti-COP'!$A$6:$P$157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9" i="1" l="1"/>
  <c r="H59" i="1"/>
  <c r="L59" i="1" s="1"/>
  <c r="H58" i="1"/>
  <c r="L58" i="1" s="1"/>
  <c r="J58" i="1"/>
  <c r="K59" i="1" l="1"/>
  <c r="K58" i="1"/>
  <c r="H57" i="1"/>
  <c r="K57" i="1" s="1"/>
  <c r="J57" i="1"/>
  <c r="J56" i="1"/>
  <c r="H56" i="1"/>
  <c r="K56" i="1" s="1"/>
  <c r="H110" i="2"/>
  <c r="D110" i="2"/>
  <c r="H109" i="2"/>
  <c r="D109" i="2"/>
  <c r="H108" i="2"/>
  <c r="D108" i="2"/>
  <c r="H107" i="2"/>
  <c r="D107" i="2"/>
  <c r="H118" i="2"/>
  <c r="D118" i="2"/>
  <c r="H117" i="2"/>
  <c r="D117" i="2"/>
  <c r="H116" i="2"/>
  <c r="D116" i="2"/>
  <c r="H115" i="2"/>
  <c r="D115" i="2"/>
  <c r="H32" i="1"/>
  <c r="K32" i="1" s="1"/>
  <c r="J32" i="1"/>
  <c r="H33" i="1"/>
  <c r="K33" i="1" s="1"/>
  <c r="J33" i="1"/>
  <c r="H34" i="1"/>
  <c r="K34" i="1"/>
  <c r="J34" i="1"/>
  <c r="H35" i="1"/>
  <c r="L35" i="1" s="1"/>
  <c r="J35" i="1"/>
  <c r="H36" i="1"/>
  <c r="J36" i="1"/>
  <c r="H37" i="1"/>
  <c r="J37" i="1"/>
  <c r="H38" i="1"/>
  <c r="L38" i="1" s="1"/>
  <c r="J38" i="1"/>
  <c r="H39" i="1"/>
  <c r="K39" i="1" s="1"/>
  <c r="J39" i="1"/>
  <c r="H40" i="1"/>
  <c r="J40" i="1"/>
  <c r="H41" i="1"/>
  <c r="J41" i="1"/>
  <c r="H42" i="1"/>
  <c r="K42" i="1" s="1"/>
  <c r="J42" i="1"/>
  <c r="H43" i="1"/>
  <c r="L43" i="1" s="1"/>
  <c r="J43" i="1"/>
  <c r="H44" i="1"/>
  <c r="J44" i="1"/>
  <c r="H45" i="1"/>
  <c r="J45" i="1"/>
  <c r="H46" i="1"/>
  <c r="L46" i="1" s="1"/>
  <c r="J46" i="1"/>
  <c r="H47" i="1"/>
  <c r="K47" i="1" s="1"/>
  <c r="J47" i="1"/>
  <c r="H48" i="1"/>
  <c r="J48" i="1"/>
  <c r="H49" i="1"/>
  <c r="J49" i="1"/>
  <c r="H50" i="1"/>
  <c r="K50" i="1" s="1"/>
  <c r="J50" i="1"/>
  <c r="H51" i="1"/>
  <c r="K51" i="1" s="1"/>
  <c r="J51" i="1"/>
  <c r="H52" i="1"/>
  <c r="K52" i="1" s="1"/>
  <c r="J52" i="1"/>
  <c r="H53" i="1"/>
  <c r="K53" i="1"/>
  <c r="J53" i="1"/>
  <c r="H54" i="1"/>
  <c r="K54" i="1" s="1"/>
  <c r="L54" i="1"/>
  <c r="J54" i="1"/>
  <c r="H55" i="1"/>
  <c r="L55" i="1" s="1"/>
  <c r="J55" i="1"/>
  <c r="H60" i="1"/>
  <c r="K60" i="1" s="1"/>
  <c r="J60" i="1"/>
  <c r="H61" i="1"/>
  <c r="K61" i="1" s="1"/>
  <c r="J61" i="1"/>
  <c r="H62" i="1"/>
  <c r="K62" i="1" s="1"/>
  <c r="J62" i="1"/>
  <c r="H63" i="1"/>
  <c r="L63" i="1" s="1"/>
  <c r="J63" i="1"/>
  <c r="H64" i="1"/>
  <c r="K64" i="1"/>
  <c r="J64" i="1"/>
  <c r="H65" i="1"/>
  <c r="K65" i="1" s="1"/>
  <c r="J65" i="1"/>
  <c r="H66" i="1"/>
  <c r="K66" i="1" s="1"/>
  <c r="J66" i="1"/>
  <c r="H67" i="1"/>
  <c r="J67" i="1"/>
  <c r="H68" i="1"/>
  <c r="L68" i="1" s="1"/>
  <c r="K68" i="1"/>
  <c r="J68" i="1"/>
  <c r="H69" i="1"/>
  <c r="J69" i="1"/>
  <c r="H70" i="1"/>
  <c r="K70" i="1"/>
  <c r="J70" i="1"/>
  <c r="H71" i="1"/>
  <c r="K71" i="1" s="1"/>
  <c r="J71" i="1"/>
  <c r="H72" i="1"/>
  <c r="K72" i="1" s="1"/>
  <c r="J72" i="1"/>
  <c r="H73" i="1"/>
  <c r="L73" i="1" s="1"/>
  <c r="J73" i="1"/>
  <c r="H74" i="1"/>
  <c r="K74" i="1"/>
  <c r="J74" i="1"/>
  <c r="H75" i="1"/>
  <c r="K75" i="1" s="1"/>
  <c r="J75" i="1"/>
  <c r="H76" i="1"/>
  <c r="L76" i="1" s="1"/>
  <c r="J76" i="1"/>
  <c r="H77" i="1"/>
  <c r="J77" i="1"/>
  <c r="H78" i="1"/>
  <c r="K78" i="1"/>
  <c r="J78" i="1"/>
  <c r="H79" i="1"/>
  <c r="J79" i="1"/>
  <c r="H80" i="1"/>
  <c r="K80" i="1"/>
  <c r="J80" i="1"/>
  <c r="H81" i="1"/>
  <c r="K81" i="1" s="1"/>
  <c r="J81" i="1"/>
  <c r="H82" i="1"/>
  <c r="K82" i="1" s="1"/>
  <c r="J82" i="1"/>
  <c r="H83" i="1"/>
  <c r="J83" i="1"/>
  <c r="H84" i="1"/>
  <c r="L84" i="1" s="1"/>
  <c r="J84" i="1"/>
  <c r="H85" i="1"/>
  <c r="J85" i="1"/>
  <c r="H86" i="1"/>
  <c r="K86" i="1" s="1"/>
  <c r="J86" i="1"/>
  <c r="H87" i="1"/>
  <c r="J87" i="1"/>
  <c r="H88" i="1"/>
  <c r="L88" i="1"/>
  <c r="J88" i="1"/>
  <c r="H89" i="1"/>
  <c r="K89" i="1" s="1"/>
  <c r="J89" i="1"/>
  <c r="H90" i="1"/>
  <c r="J90" i="1"/>
  <c r="H91" i="1"/>
  <c r="K91" i="1" s="1"/>
  <c r="J91" i="1"/>
  <c r="H92" i="1"/>
  <c r="K92" i="1" s="1"/>
  <c r="J92" i="1"/>
  <c r="H93" i="1"/>
  <c r="K93" i="1" s="1"/>
  <c r="J93" i="1"/>
  <c r="H94" i="1"/>
  <c r="K94" i="1" s="1"/>
  <c r="J94" i="1"/>
  <c r="H95" i="1"/>
  <c r="J95" i="1"/>
  <c r="H96" i="1"/>
  <c r="K96" i="1" s="1"/>
  <c r="J96" i="1"/>
  <c r="H97" i="1"/>
  <c r="J97" i="1"/>
  <c r="H98" i="1"/>
  <c r="L98" i="1" s="1"/>
  <c r="J98" i="1"/>
  <c r="H99" i="1"/>
  <c r="J99" i="1"/>
  <c r="H100" i="1"/>
  <c r="L100" i="1" s="1"/>
  <c r="J100" i="1"/>
  <c r="H101" i="1"/>
  <c r="K101" i="1" s="1"/>
  <c r="J101" i="1"/>
  <c r="H102" i="1"/>
  <c r="J102" i="1"/>
  <c r="H103" i="1"/>
  <c r="J103" i="1"/>
  <c r="H104" i="1"/>
  <c r="L104" i="1" s="1"/>
  <c r="K104" i="1"/>
  <c r="J104" i="1"/>
  <c r="H105" i="1"/>
  <c r="J105" i="1"/>
  <c r="H106" i="1"/>
  <c r="K106" i="1"/>
  <c r="J106" i="1"/>
  <c r="H107" i="1"/>
  <c r="K107" i="1" s="1"/>
  <c r="J107" i="1"/>
  <c r="H108" i="1"/>
  <c r="K108" i="1" s="1"/>
  <c r="J108" i="1"/>
  <c r="H109" i="1"/>
  <c r="J109" i="1"/>
  <c r="H110" i="1"/>
  <c r="L110" i="1" s="1"/>
  <c r="J110" i="1"/>
  <c r="H111" i="1"/>
  <c r="K111" i="1" s="1"/>
  <c r="J111" i="1"/>
  <c r="H112" i="1"/>
  <c r="K112" i="1" s="1"/>
  <c r="J112" i="1"/>
  <c r="H113" i="1"/>
  <c r="L113" i="1" s="1"/>
  <c r="J113" i="1"/>
  <c r="H114" i="1"/>
  <c r="K114" i="1" s="1"/>
  <c r="L114" i="1"/>
  <c r="J114" i="1"/>
  <c r="H115" i="1"/>
  <c r="K115" i="1" s="1"/>
  <c r="J115" i="1"/>
  <c r="H116" i="1"/>
  <c r="L116" i="1" s="1"/>
  <c r="J116" i="1"/>
  <c r="H117" i="1"/>
  <c r="K117" i="1"/>
  <c r="L117" i="1"/>
  <c r="J117" i="1"/>
  <c r="H118" i="1"/>
  <c r="K118" i="1" s="1"/>
  <c r="J118" i="1"/>
  <c r="H119" i="1"/>
  <c r="K119" i="1"/>
  <c r="L119" i="1"/>
  <c r="J119" i="1"/>
  <c r="H120" i="1"/>
  <c r="K120" i="1" s="1"/>
  <c r="J120" i="1"/>
  <c r="H121" i="1"/>
  <c r="K121" i="1"/>
  <c r="L121" i="1"/>
  <c r="J121" i="1"/>
  <c r="H122" i="1"/>
  <c r="K122" i="1" s="1"/>
  <c r="J122" i="1"/>
  <c r="H123" i="1"/>
  <c r="K123" i="1" s="1"/>
  <c r="J123" i="1"/>
  <c r="H124" i="1"/>
  <c r="K124" i="1" s="1"/>
  <c r="J124" i="1"/>
  <c r="H125" i="1"/>
  <c r="K125" i="1"/>
  <c r="L125" i="1"/>
  <c r="J125" i="1"/>
  <c r="H126" i="1"/>
  <c r="K126" i="1" s="1"/>
  <c r="J126" i="1"/>
  <c r="H127" i="1"/>
  <c r="K127" i="1"/>
  <c r="L127" i="1"/>
  <c r="J127" i="1"/>
  <c r="H128" i="1"/>
  <c r="K128" i="1" s="1"/>
  <c r="J128" i="1"/>
  <c r="H129" i="1"/>
  <c r="K129" i="1" s="1"/>
  <c r="L129" i="1"/>
  <c r="J129" i="1"/>
  <c r="H130" i="1"/>
  <c r="K130" i="1" s="1"/>
  <c r="J130" i="1"/>
  <c r="H131" i="1"/>
  <c r="K131" i="1" s="1"/>
  <c r="J131" i="1"/>
  <c r="H132" i="1"/>
  <c r="K132" i="1" s="1"/>
  <c r="J132" i="1"/>
  <c r="H133" i="1"/>
  <c r="K133" i="1"/>
  <c r="L133" i="1"/>
  <c r="J133" i="1"/>
  <c r="H134" i="1"/>
  <c r="K134" i="1" s="1"/>
  <c r="J134" i="1"/>
  <c r="H135" i="1"/>
  <c r="K135" i="1"/>
  <c r="L135" i="1"/>
  <c r="J135" i="1"/>
  <c r="H136" i="1"/>
  <c r="K136" i="1" s="1"/>
  <c r="J136" i="1"/>
  <c r="H137" i="1"/>
  <c r="K137" i="1" s="1"/>
  <c r="L137" i="1"/>
  <c r="J137" i="1"/>
  <c r="H138" i="1"/>
  <c r="K138" i="1" s="1"/>
  <c r="J138" i="1"/>
  <c r="H139" i="1"/>
  <c r="K139" i="1" s="1"/>
  <c r="J139" i="1"/>
  <c r="H140" i="1"/>
  <c r="K140" i="1" s="1"/>
  <c r="J140" i="1"/>
  <c r="H141" i="1"/>
  <c r="K141" i="1"/>
  <c r="L141" i="1"/>
  <c r="J141" i="1"/>
  <c r="H142" i="1"/>
  <c r="K142" i="1" s="1"/>
  <c r="J142" i="1"/>
  <c r="H143" i="1"/>
  <c r="K143" i="1"/>
  <c r="L143" i="1"/>
  <c r="J143" i="1"/>
  <c r="H144" i="1"/>
  <c r="K144" i="1" s="1"/>
  <c r="J144" i="1"/>
  <c r="H145" i="1"/>
  <c r="L145" i="1" s="1"/>
  <c r="J145" i="1"/>
  <c r="H146" i="1"/>
  <c r="K146" i="1"/>
  <c r="J146" i="1"/>
  <c r="H147" i="1"/>
  <c r="L147" i="1" s="1"/>
  <c r="K147" i="1"/>
  <c r="J147" i="1"/>
  <c r="H148" i="1"/>
  <c r="L148" i="1" s="1"/>
  <c r="J148" i="1"/>
  <c r="H149" i="1"/>
  <c r="K149" i="1" s="1"/>
  <c r="J149" i="1"/>
  <c r="H150" i="1"/>
  <c r="K150" i="1" s="1"/>
  <c r="J150" i="1"/>
  <c r="H151" i="1"/>
  <c r="L151" i="1" s="1"/>
  <c r="J151" i="1"/>
  <c r="H152" i="1"/>
  <c r="K152" i="1" s="1"/>
  <c r="J152" i="1"/>
  <c r="H153" i="1"/>
  <c r="K153" i="1" s="1"/>
  <c r="L153" i="1"/>
  <c r="J153" i="1"/>
  <c r="H154" i="1"/>
  <c r="K154" i="1" s="1"/>
  <c r="J154" i="1"/>
  <c r="H155" i="1"/>
  <c r="L155" i="1"/>
  <c r="J155" i="1"/>
  <c r="H156" i="1"/>
  <c r="L156" i="1" s="1"/>
  <c r="K156" i="1"/>
  <c r="J156" i="1"/>
  <c r="H157" i="1"/>
  <c r="L157" i="1" s="1"/>
  <c r="J157" i="1"/>
  <c r="H158" i="1"/>
  <c r="K158" i="1" s="1"/>
  <c r="J158" i="1"/>
  <c r="H159" i="1"/>
  <c r="L159" i="1" s="1"/>
  <c r="J159" i="1"/>
  <c r="H31" i="1"/>
  <c r="K31" i="1" s="1"/>
  <c r="H30" i="1"/>
  <c r="K30" i="1" s="1"/>
  <c r="J31" i="1"/>
  <c r="H24" i="1"/>
  <c r="L24" i="1" s="1"/>
  <c r="H23" i="1"/>
  <c r="K23" i="1"/>
  <c r="H22" i="1"/>
  <c r="L22" i="1" s="1"/>
  <c r="H21" i="1"/>
  <c r="K21" i="1" s="1"/>
  <c r="L21" i="1"/>
  <c r="H20" i="1"/>
  <c r="L20" i="1" s="1"/>
  <c r="H19" i="1"/>
  <c r="K19" i="1" s="1"/>
  <c r="H26" i="1"/>
  <c r="H27" i="1"/>
  <c r="L27" i="1" s="1"/>
  <c r="H28" i="1"/>
  <c r="H29" i="1"/>
  <c r="K29" i="1" s="1"/>
  <c r="H25" i="1"/>
  <c r="K25" i="1" s="1"/>
  <c r="L25" i="1"/>
  <c r="H8" i="1"/>
  <c r="L8" i="1" s="1"/>
  <c r="H9" i="1"/>
  <c r="L9" i="1" s="1"/>
  <c r="H10" i="1"/>
  <c r="H11" i="1"/>
  <c r="K11" i="1" s="1"/>
  <c r="H12" i="1"/>
  <c r="H13" i="1"/>
  <c r="L13" i="1" s="1"/>
  <c r="H14" i="1"/>
  <c r="K14" i="1" s="1"/>
  <c r="H15" i="1"/>
  <c r="L15" i="1" s="1"/>
  <c r="H16" i="1"/>
  <c r="K16" i="1" s="1"/>
  <c r="L16" i="1"/>
  <c r="H17" i="1"/>
  <c r="L17" i="1" s="1"/>
  <c r="H18" i="1"/>
  <c r="L18" i="1" s="1"/>
  <c r="K18" i="1"/>
  <c r="H7" i="1"/>
  <c r="L7" i="1" s="1"/>
  <c r="J24" i="1"/>
  <c r="J23" i="1"/>
  <c r="L23" i="1"/>
  <c r="J22" i="1"/>
  <c r="J21" i="1"/>
  <c r="J20" i="1"/>
  <c r="D62" i="2"/>
  <c r="J30" i="1"/>
  <c r="J29" i="1"/>
  <c r="J28" i="1"/>
  <c r="J27" i="1"/>
  <c r="J26" i="1"/>
  <c r="J25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L26" i="1"/>
  <c r="L19" i="1"/>
  <c r="L14" i="1"/>
  <c r="K26" i="1"/>
  <c r="K15" i="1"/>
  <c r="K155" i="1"/>
  <c r="K148" i="1"/>
  <c r="K116" i="1"/>
  <c r="L112" i="1"/>
  <c r="L94" i="1"/>
  <c r="L115" i="1"/>
  <c r="K113" i="1"/>
  <c r="K109" i="1"/>
  <c r="L109" i="1"/>
  <c r="L107" i="1"/>
  <c r="K105" i="1"/>
  <c r="L105" i="1"/>
  <c r="K103" i="1"/>
  <c r="L103" i="1"/>
  <c r="L101" i="1"/>
  <c r="K99" i="1"/>
  <c r="L99" i="1"/>
  <c r="K97" i="1"/>
  <c r="L97" i="1"/>
  <c r="K95" i="1"/>
  <c r="L95" i="1"/>
  <c r="K87" i="1"/>
  <c r="L87" i="1"/>
  <c r="K85" i="1"/>
  <c r="L85" i="1"/>
  <c r="K83" i="1"/>
  <c r="L83" i="1"/>
  <c r="K79" i="1"/>
  <c r="L79" i="1"/>
  <c r="K77" i="1"/>
  <c r="L77" i="1"/>
  <c r="K73" i="1"/>
  <c r="K69" i="1"/>
  <c r="L69" i="1"/>
  <c r="K67" i="1"/>
  <c r="L67" i="1"/>
  <c r="K55" i="1"/>
  <c r="L53" i="1"/>
  <c r="K49" i="1"/>
  <c r="L49" i="1"/>
  <c r="K45" i="1"/>
  <c r="L45" i="1"/>
  <c r="K41" i="1"/>
  <c r="L41" i="1"/>
  <c r="K37" i="1"/>
  <c r="L37" i="1"/>
  <c r="L146" i="1"/>
  <c r="L106" i="1"/>
  <c r="K98" i="1"/>
  <c r="K88" i="1"/>
  <c r="L78" i="1"/>
  <c r="K76" i="1"/>
  <c r="L66" i="1"/>
  <c r="L52" i="1"/>
  <c r="K48" i="1"/>
  <c r="L48" i="1"/>
  <c r="K44" i="1"/>
  <c r="L44" i="1"/>
  <c r="K40" i="1"/>
  <c r="L40" i="1"/>
  <c r="K36" i="1"/>
  <c r="L36" i="1"/>
  <c r="L34" i="1"/>
  <c r="L33" i="1"/>
  <c r="L47" i="1"/>
  <c r="K43" i="1"/>
  <c r="K17" i="1"/>
  <c r="L12" i="1"/>
  <c r="K12" i="1"/>
  <c r="K151" i="1"/>
  <c r="K102" i="1"/>
  <c r="L102" i="1"/>
  <c r="L96" i="1"/>
  <c r="K90" i="1"/>
  <c r="L90" i="1"/>
  <c r="L64" i="1"/>
  <c r="L74" i="1"/>
  <c r="L80" i="1"/>
  <c r="L28" i="1"/>
  <c r="K28" i="1"/>
  <c r="L70" i="1"/>
  <c r="K10" i="1"/>
  <c r="L10" i="1"/>
  <c r="K159" i="1"/>
  <c r="H111" i="2" l="1"/>
  <c r="L71" i="1"/>
  <c r="L61" i="1"/>
  <c r="L81" i="1"/>
  <c r="L89" i="1"/>
  <c r="L62" i="1"/>
  <c r="L92" i="1"/>
  <c r="K35" i="1"/>
  <c r="L39" i="1"/>
  <c r="L72" i="1"/>
  <c r="L65" i="1"/>
  <c r="L111" i="1"/>
  <c r="K9" i="1"/>
  <c r="L154" i="1"/>
  <c r="L51" i="1"/>
  <c r="K22" i="1"/>
  <c r="L32" i="1"/>
  <c r="L75" i="1"/>
  <c r="K7" i="1"/>
  <c r="L139" i="1"/>
  <c r="L131" i="1"/>
  <c r="L123" i="1"/>
  <c r="L82" i="1"/>
  <c r="L144" i="1"/>
  <c r="K20" i="1"/>
  <c r="H119" i="2"/>
  <c r="L57" i="1"/>
  <c r="L56" i="1"/>
  <c r="K24" i="1"/>
  <c r="K38" i="1"/>
  <c r="K46" i="1"/>
  <c r="L93" i="1"/>
  <c r="L11" i="1"/>
  <c r="K13" i="1"/>
  <c r="L29" i="1"/>
  <c r="L158" i="1"/>
  <c r="K157" i="1"/>
  <c r="K8" i="1"/>
  <c r="L108" i="1"/>
  <c r="K84" i="1"/>
  <c r="L86" i="1"/>
  <c r="K100" i="1"/>
  <c r="K145" i="1"/>
  <c r="K110" i="1"/>
  <c r="L42" i="1"/>
  <c r="K63" i="1"/>
  <c r="L30" i="1"/>
  <c r="L50" i="1"/>
  <c r="K27" i="1"/>
  <c r="L150" i="1"/>
  <c r="L60" i="1"/>
  <c r="L91" i="1"/>
  <c r="L31" i="1"/>
  <c r="L152" i="1"/>
  <c r="L142" i="1"/>
  <c r="L140" i="1"/>
  <c r="L138" i="1"/>
  <c r="L136" i="1"/>
  <c r="L134" i="1"/>
  <c r="L132" i="1"/>
  <c r="L130" i="1"/>
  <c r="L128" i="1"/>
  <c r="L126" i="1"/>
  <c r="L124" i="1"/>
  <c r="L122" i="1"/>
  <c r="L120" i="1"/>
  <c r="L118" i="1"/>
  <c r="L149" i="1"/>
</calcChain>
</file>

<file path=xl/sharedStrings.xml><?xml version="1.0" encoding="utf-8"?>
<sst xmlns="http://schemas.openxmlformats.org/spreadsheetml/2006/main" count="159" uniqueCount="72">
  <si>
    <t>KOTI COP TESTI</t>
  </si>
  <si>
    <t>LT puhallus [C]</t>
  </si>
  <si>
    <t>LT imu [C]</t>
  </si>
  <si>
    <t>Ottoteho [W]</t>
  </si>
  <si>
    <t>Puhallus</t>
  </si>
  <si>
    <t>Puhallus [m3/h]</t>
  </si>
  <si>
    <t>COP</t>
  </si>
  <si>
    <t>Lämpöteho [W]</t>
  </si>
  <si>
    <t>Pyynti LT [C]</t>
  </si>
  <si>
    <t>by janti</t>
  </si>
  <si>
    <t>"Ilmainenlämpöteho" [W]</t>
  </si>
  <si>
    <t>HUOM!</t>
  </si>
  <si>
    <t>II</t>
  </si>
  <si>
    <t>Lämpenemä [C]</t>
  </si>
  <si>
    <t>III</t>
  </si>
  <si>
    <t>dm3/s</t>
  </si>
  <si>
    <t>m3/h</t>
  </si>
  <si>
    <r>
      <t>kg/m</t>
    </r>
    <r>
      <rPr>
        <i/>
        <vertAlign val="superscript"/>
        <sz val="10"/>
        <rFont val="Arial"/>
        <family val="2"/>
      </rPr>
      <t>3</t>
    </r>
  </si>
  <si>
    <t>kJ/(kgC)</t>
  </si>
  <si>
    <t>Pvm</t>
  </si>
  <si>
    <t>Ulkolämpötila [C]</t>
  </si>
  <si>
    <t>Mitsubishi FD35VABH</t>
  </si>
  <si>
    <t>Ilman tiheys +40 C</t>
  </si>
  <si>
    <t>Ilman ominaislämpökapasiteetti +40 C</t>
  </si>
  <si>
    <t>III-nopeus</t>
  </si>
  <si>
    <t>I</t>
  </si>
  <si>
    <t>AUTO-puhallus</t>
  </si>
  <si>
    <t>AUTO</t>
  </si>
  <si>
    <t>ei pohjavastusta</t>
  </si>
  <si>
    <t>IV</t>
  </si>
  <si>
    <t>Jäähdytys max nopeus</t>
  </si>
  <si>
    <t>Jäähdytys II-nopeus</t>
  </si>
  <si>
    <t>Jäähdytys III nopeus</t>
  </si>
  <si>
    <t>Jäähdytys I nopeus</t>
  </si>
  <si>
    <t>Jäähdytys II nopeus</t>
  </si>
  <si>
    <t>Täystehomittaus +6 C, Ottotehot tipahtivat kun lämpötila nousi 56 C</t>
  </si>
  <si>
    <t>RAFUN KAAVALLA</t>
  </si>
  <si>
    <t>Täystehomittaus +1 C, Ottotehot tipahtivat kun lämpötila nousi 56 C</t>
  </si>
  <si>
    <t>Ylläpidolla.</t>
  </si>
  <si>
    <t>Täystehomittaus -7 C, Ottotehot tipahtivat kun puhalluslämpötila nousi 54 C</t>
  </si>
  <si>
    <t>Ylläpito</t>
  </si>
  <si>
    <t>Ylläpitolämmitys, saunan jälkilämmöt lämmittävät imuilmaa</t>
  </si>
  <si>
    <t>Ylläpitolämmitystä, kuiva pakkanen aurinko paistaa</t>
  </si>
  <si>
    <t>Ylläpito minimitehot</t>
  </si>
  <si>
    <t>Ylläpito minimitehot, ottotehot vaihtelevat 348 - 460 koska puhalluslämpötila käy minimiottotehoilla liian alhaalla</t>
  </si>
  <si>
    <t>Ylläpito minimitehot -6C uuni lämpimänä I-see off</t>
  </si>
  <si>
    <t>Hemmo -21C, ei sisäyksikön etulevyä</t>
  </si>
  <si>
    <t>Hemmo -2C, ei sisäyksikön etulevyä, ei suodattimia</t>
  </si>
  <si>
    <t>Hemmo -15C, ei sisäyksikön etulevyä</t>
  </si>
  <si>
    <t>Hemmo -20C, ei sisäyksikön etulevyä</t>
  </si>
  <si>
    <t>Hemmo -15C, ei sisäyksikön etulevyä ei suodattimia (pohjavastus jatkuvasti päällä)</t>
  </si>
  <si>
    <t>Puhallusnopeuden tarkistuslaskelmat</t>
  </si>
  <si>
    <t>Ulkolämpötila</t>
  </si>
  <si>
    <t>puh</t>
  </si>
  <si>
    <t>imu</t>
  </si>
  <si>
    <t>dT</t>
  </si>
  <si>
    <t>Teho</t>
  </si>
  <si>
    <t>keskiarvo</t>
  </si>
  <si>
    <t>W</t>
  </si>
  <si>
    <t>OSATEHOJEN MITTAUSPISTEET</t>
  </si>
  <si>
    <t>+7 C 80%</t>
  </si>
  <si>
    <t>+7 C 67%</t>
  </si>
  <si>
    <t>+7 C 50%</t>
  </si>
  <si>
    <t>+2 C 50%</t>
  </si>
  <si>
    <t>TÄYDENTEHON MITTAUSPISTEET</t>
  </si>
  <si>
    <t>+7 C 100%</t>
  </si>
  <si>
    <t>+2 C 100%</t>
  </si>
  <si>
    <t>- 7 C 100%</t>
  </si>
  <si>
    <t>-15 C 100%</t>
  </si>
  <si>
    <t>Minimitehot</t>
  </si>
  <si>
    <t>Max. Jäähdytystesti</t>
  </si>
  <si>
    <t>Max. Jäähdytystesti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</si>
</sst>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color indexed="10"/>
      <name val="Arial"/>
      <family val="2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u/>
      <sz val="10"/>
      <color indexed="12"/>
      <name val="Arial"/>
      <family val="2"/>
    </font>
    <font>
      <i/>
      <u/>
      <sz val="10"/>
      <color indexed="12"/>
      <name val="Arial"/>
      <family val="2"/>
    </font>
    <font>
      <b/>
      <sz val="10"/>
      <color rgb="FF00B0F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center" vertical="top" wrapText="1"/>
    </xf>
    <xf numFmtId="1" fontId="2" fillId="0" borderId="0" xfId="0" applyNumberFormat="1" applyFont="1" applyFill="1"/>
    <xf numFmtId="0" fontId="0" fillId="0" borderId="0" xfId="0" applyFill="1" applyAlignment="1">
      <alignment horizontal="center"/>
    </xf>
    <xf numFmtId="0" fontId="0" fillId="0" borderId="0" xfId="0" quotePrefix="1"/>
    <xf numFmtId="0" fontId="10" fillId="0" borderId="0" xfId="1" applyFont="1" applyAlignment="1" applyProtection="1">
      <alignment horizontal="left"/>
    </xf>
    <xf numFmtId="0" fontId="2" fillId="0" borderId="1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vertical="top" wrapText="1"/>
    </xf>
    <xf numFmtId="9" fontId="0" fillId="0" borderId="0" xfId="2" applyFont="1"/>
    <xf numFmtId="1" fontId="0" fillId="0" borderId="0" xfId="0" applyNumberFormat="1"/>
    <xf numFmtId="14" fontId="0" fillId="2" borderId="0" xfId="0" applyNumberFormat="1" applyFill="1"/>
    <xf numFmtId="0" fontId="0" fillId="2" borderId="0" xfId="0" applyFill="1" applyAlignment="1">
      <alignment horizontal="center"/>
    </xf>
    <xf numFmtId="14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164" fontId="5" fillId="0" borderId="1" xfId="0" applyNumberFormat="1" applyFont="1" applyFill="1" applyBorder="1" applyAlignment="1">
      <alignment horizontal="center" vertical="top" wrapText="1"/>
    </xf>
    <xf numFmtId="1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1" fontId="2" fillId="4" borderId="0" xfId="0" applyNumberFormat="1" applyFont="1" applyFill="1"/>
    <xf numFmtId="14" fontId="0" fillId="5" borderId="0" xfId="0" applyNumberFormat="1" applyFill="1"/>
    <xf numFmtId="0" fontId="0" fillId="5" borderId="0" xfId="0" applyFill="1" applyAlignment="1">
      <alignment horizontal="center"/>
    </xf>
    <xf numFmtId="1" fontId="2" fillId="5" borderId="0" xfId="0" applyNumberFormat="1" applyFont="1" applyFill="1" applyAlignment="1">
      <alignment horizontal="center"/>
    </xf>
    <xf numFmtId="164" fontId="5" fillId="5" borderId="0" xfId="0" applyNumberFormat="1" applyFont="1" applyFill="1" applyAlignment="1">
      <alignment horizontal="center"/>
    </xf>
    <xf numFmtId="1" fontId="2" fillId="5" borderId="0" xfId="0" applyNumberFormat="1" applyFont="1" applyFill="1"/>
    <xf numFmtId="0" fontId="4" fillId="2" borderId="0" xfId="0" applyNumberFormat="1" applyFont="1" applyFill="1" applyAlignment="1">
      <alignment horizontal="center"/>
    </xf>
    <xf numFmtId="0" fontId="4" fillId="3" borderId="0" xfId="0" applyNumberFormat="1" applyFont="1" applyFill="1" applyAlignment="1">
      <alignment horizontal="center"/>
    </xf>
    <xf numFmtId="0" fontId="4" fillId="0" borderId="0" xfId="0" applyNumberFormat="1" applyFont="1"/>
    <xf numFmtId="0" fontId="6" fillId="0" borderId="0" xfId="0" applyNumberFormat="1" applyFont="1"/>
    <xf numFmtId="0" fontId="2" fillId="0" borderId="0" xfId="0" applyNumberFormat="1" applyFont="1"/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4" fillId="0" borderId="0" xfId="0" applyFont="1"/>
    <xf numFmtId="0" fontId="11" fillId="0" borderId="0" xfId="0" applyNumberFormat="1" applyFont="1"/>
    <xf numFmtId="0" fontId="4" fillId="5" borderId="0" xfId="0" applyFont="1" applyFill="1" applyAlignment="1">
      <alignment horizontal="center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29</xdr:row>
      <xdr:rowOff>31750</xdr:rowOff>
    </xdr:from>
    <xdr:to>
      <xdr:col>12</xdr:col>
      <xdr:colOff>6350</xdr:colOff>
      <xdr:row>58</xdr:row>
      <xdr:rowOff>6350</xdr:rowOff>
    </xdr:to>
    <xdr:pic>
      <xdr:nvPicPr>
        <xdr:cNvPr id="1482" name="Picture 6">
          <a:extLst>
            <a:ext uri="{FF2B5EF4-FFF2-40B4-BE49-F238E27FC236}">
              <a16:creationId xmlns:a16="http://schemas.microsoft.com/office/drawing/2014/main" id="{2D7D0008-BD7C-4C19-8DD8-A12EFD7BF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635500"/>
          <a:ext cx="7004050" cy="457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457200</xdr:colOff>
      <xdr:row>28</xdr:row>
      <xdr:rowOff>88900</xdr:rowOff>
    </xdr:to>
    <xdr:pic>
      <xdr:nvPicPr>
        <xdr:cNvPr id="1483" name="Picture 10">
          <a:extLst>
            <a:ext uri="{FF2B5EF4-FFF2-40B4-BE49-F238E27FC236}">
              <a16:creationId xmlns:a16="http://schemas.microsoft.com/office/drawing/2014/main" id="{4A05880B-D2E9-47DA-A0CD-B3B99F395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816600" cy="453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11</xdr:col>
      <xdr:colOff>374650</xdr:colOff>
      <xdr:row>101</xdr:row>
      <xdr:rowOff>101600</xdr:rowOff>
    </xdr:to>
    <xdr:pic>
      <xdr:nvPicPr>
        <xdr:cNvPr id="1484" name="Kuva 3">
          <a:extLst>
            <a:ext uri="{FF2B5EF4-FFF2-40B4-BE49-F238E27FC236}">
              <a16:creationId xmlns:a16="http://schemas.microsoft.com/office/drawing/2014/main" id="{E13503E6-C20E-4BF2-9193-5343B306A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160000"/>
          <a:ext cx="6953250" cy="597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ngineeringtoolbox.com/air-properties-d_156.html" TargetMode="External"/><Relationship Id="rId1" Type="http://schemas.openxmlformats.org/officeDocument/2006/relationships/hyperlink" Target="http://www.engineeringtoolbox.com/air-properties-d_156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9"/>
  <sheetViews>
    <sheetView tabSelected="1" workbookViewId="0">
      <pane ySplit="6" topLeftCell="A51" activePane="bottomLeft" state="frozen"/>
      <selection pane="bottomLeft" activeCell="I59" sqref="I59"/>
    </sheetView>
  </sheetViews>
  <sheetFormatPr defaultRowHeight="13" x14ac:dyDescent="0.3"/>
  <cols>
    <col min="1" max="1" width="10.81640625" customWidth="1"/>
    <col min="2" max="2" width="12.54296875" style="1" customWidth="1"/>
    <col min="3" max="3" width="10.81640625" style="1" customWidth="1"/>
    <col min="4" max="5" width="9.1796875" style="1" customWidth="1"/>
    <col min="6" max="6" width="7.81640625" style="1" customWidth="1"/>
    <col min="7" max="7" width="9.1796875" style="1" customWidth="1"/>
    <col min="8" max="8" width="10.1796875" style="6" customWidth="1"/>
    <col min="9" max="9" width="9.1796875" style="6" customWidth="1"/>
    <col min="10" max="10" width="9.54296875" style="6" customWidth="1"/>
    <col min="11" max="11" width="9.81640625" style="18" bestFit="1" customWidth="1"/>
    <col min="12" max="12" width="9.81640625" style="5" customWidth="1"/>
    <col min="13" max="13" width="2" customWidth="1"/>
    <col min="14" max="14" width="17.1796875" style="3" customWidth="1"/>
  </cols>
  <sheetData>
    <row r="1" spans="1:16" x14ac:dyDescent="0.3">
      <c r="A1" s="2" t="s">
        <v>0</v>
      </c>
      <c r="C1" s="2" t="s">
        <v>21</v>
      </c>
    </row>
    <row r="2" spans="1:16" x14ac:dyDescent="0.3">
      <c r="A2" s="3" t="s">
        <v>9</v>
      </c>
    </row>
    <row r="3" spans="1:16" ht="15" x14ac:dyDescent="0.3">
      <c r="G3" s="8" t="s">
        <v>22</v>
      </c>
      <c r="H3" s="19"/>
      <c r="K3" s="20">
        <v>1.127</v>
      </c>
      <c r="L3" s="19" t="s">
        <v>17</v>
      </c>
      <c r="N3" s="3" t="s">
        <v>36</v>
      </c>
    </row>
    <row r="4" spans="1:16" x14ac:dyDescent="0.3">
      <c r="A4" s="3"/>
      <c r="G4" s="8" t="s">
        <v>23</v>
      </c>
      <c r="K4" s="20">
        <v>1.0049999999999999</v>
      </c>
      <c r="L4" s="21" t="s">
        <v>18</v>
      </c>
      <c r="N4" s="5"/>
      <c r="P4" s="3"/>
    </row>
    <row r="6" spans="1:16" s="4" customFormat="1" ht="42" customHeight="1" x14ac:dyDescent="0.25">
      <c r="A6" s="4" t="s">
        <v>19</v>
      </c>
      <c r="B6" s="4" t="s">
        <v>20</v>
      </c>
      <c r="C6" s="4" t="s">
        <v>1</v>
      </c>
      <c r="D6" s="4" t="s">
        <v>2</v>
      </c>
      <c r="E6" s="4" t="s">
        <v>8</v>
      </c>
      <c r="F6" s="4" t="s">
        <v>4</v>
      </c>
      <c r="G6" s="4" t="s">
        <v>5</v>
      </c>
      <c r="H6" s="9" t="s">
        <v>7</v>
      </c>
      <c r="I6" s="9" t="s">
        <v>3</v>
      </c>
      <c r="J6" s="9" t="s">
        <v>13</v>
      </c>
      <c r="K6" s="22" t="s">
        <v>6</v>
      </c>
      <c r="L6" s="10" t="s">
        <v>10</v>
      </c>
      <c r="N6" s="4" t="s">
        <v>11</v>
      </c>
    </row>
    <row r="7" spans="1:16" x14ac:dyDescent="0.3">
      <c r="A7" s="13">
        <v>40638</v>
      </c>
      <c r="B7" s="14">
        <v>8</v>
      </c>
      <c r="C7" s="14">
        <v>33.1</v>
      </c>
      <c r="D7" s="14">
        <v>23.7</v>
      </c>
      <c r="E7" s="14">
        <v>20</v>
      </c>
      <c r="F7" s="14" t="s">
        <v>12</v>
      </c>
      <c r="G7" s="14">
        <v>402</v>
      </c>
      <c r="H7" s="23">
        <f>((C7-D7)*G7*(1.301-0.00525*C7+0.000023*C7*C7)*1.005/3.6)</f>
        <v>1215.7093956074502</v>
      </c>
      <c r="I7" s="14">
        <v>325</v>
      </c>
      <c r="J7" s="24">
        <f t="shared" ref="J7:J30" si="0">C7-D7</f>
        <v>9.4000000000000021</v>
      </c>
      <c r="K7" s="25">
        <f t="shared" ref="K7:K28" si="1">H7/I7</f>
        <v>3.7406442941767701</v>
      </c>
      <c r="L7" s="26">
        <f>H7-I7</f>
        <v>890.70939560745023</v>
      </c>
    </row>
    <row r="8" spans="1:16" x14ac:dyDescent="0.3">
      <c r="A8" s="13">
        <v>40638</v>
      </c>
      <c r="B8" s="14">
        <v>8</v>
      </c>
      <c r="C8" s="14">
        <v>31.9</v>
      </c>
      <c r="D8" s="14">
        <v>23.9</v>
      </c>
      <c r="E8" s="14">
        <v>20</v>
      </c>
      <c r="F8" s="14" t="s">
        <v>14</v>
      </c>
      <c r="G8" s="14">
        <v>552</v>
      </c>
      <c r="H8" s="23">
        <f t="shared" ref="H8:H24" si="2">((C8-D8)*G8*(1.301-0.00525*C8+0.000023*C8*C8)*1.005/3.6)</f>
        <v>1426.2633409839996</v>
      </c>
      <c r="I8" s="14">
        <v>318</v>
      </c>
      <c r="J8" s="24">
        <f t="shared" si="0"/>
        <v>8</v>
      </c>
      <c r="K8" s="25">
        <f t="shared" si="1"/>
        <v>4.4851048458616338</v>
      </c>
      <c r="L8" s="26">
        <f t="shared" ref="L8:L17" si="3">H8-I8</f>
        <v>1108.2633409839996</v>
      </c>
    </row>
    <row r="9" spans="1:16" x14ac:dyDescent="0.3">
      <c r="A9" s="13">
        <v>40638</v>
      </c>
      <c r="B9" s="14">
        <v>8</v>
      </c>
      <c r="C9" s="14">
        <v>35.6</v>
      </c>
      <c r="D9" s="14">
        <v>23.8</v>
      </c>
      <c r="E9" s="14">
        <v>20</v>
      </c>
      <c r="F9" s="14" t="s">
        <v>25</v>
      </c>
      <c r="G9" s="14">
        <v>282</v>
      </c>
      <c r="H9" s="23">
        <f t="shared" si="2"/>
        <v>1062.0271349023999</v>
      </c>
      <c r="I9" s="14">
        <v>348</v>
      </c>
      <c r="J9" s="24">
        <f t="shared" si="0"/>
        <v>11.8</v>
      </c>
      <c r="K9" s="25">
        <f t="shared" si="1"/>
        <v>3.0518021117885055</v>
      </c>
      <c r="L9" s="26">
        <f t="shared" si="3"/>
        <v>714.02713490239989</v>
      </c>
    </row>
    <row r="10" spans="1:16" x14ac:dyDescent="0.3">
      <c r="A10" s="13">
        <v>40638</v>
      </c>
      <c r="B10" s="14">
        <v>8</v>
      </c>
      <c r="C10" s="14">
        <v>39</v>
      </c>
      <c r="D10" s="14">
        <v>24</v>
      </c>
      <c r="E10" s="14">
        <v>20</v>
      </c>
      <c r="F10" s="16" t="s">
        <v>27</v>
      </c>
      <c r="G10" s="17">
        <v>282</v>
      </c>
      <c r="H10" s="23">
        <f t="shared" si="2"/>
        <v>1335.8447688749998</v>
      </c>
      <c r="I10" s="14">
        <v>305</v>
      </c>
      <c r="J10" s="24">
        <f t="shared" si="0"/>
        <v>15</v>
      </c>
      <c r="K10" s="25">
        <f t="shared" si="1"/>
        <v>4.3798189143442618</v>
      </c>
      <c r="L10" s="26">
        <f t="shared" si="3"/>
        <v>1030.8447688749998</v>
      </c>
      <c r="N10" s="3" t="s">
        <v>26</v>
      </c>
    </row>
    <row r="11" spans="1:16" x14ac:dyDescent="0.3">
      <c r="A11" s="13">
        <v>40638</v>
      </c>
      <c r="B11" s="14">
        <v>2</v>
      </c>
      <c r="C11" s="14">
        <v>31.3</v>
      </c>
      <c r="D11" s="14">
        <v>23.9</v>
      </c>
      <c r="E11" s="14">
        <v>20</v>
      </c>
      <c r="F11" s="14" t="s">
        <v>12</v>
      </c>
      <c r="G11" s="14">
        <v>402</v>
      </c>
      <c r="H11" s="23">
        <f t="shared" si="2"/>
        <v>962.68156375955004</v>
      </c>
      <c r="I11" s="14">
        <v>330</v>
      </c>
      <c r="J11" s="24">
        <f t="shared" si="0"/>
        <v>7.4000000000000021</v>
      </c>
      <c r="K11" s="25">
        <f t="shared" si="1"/>
        <v>2.9172168598774242</v>
      </c>
      <c r="L11" s="26">
        <f t="shared" si="3"/>
        <v>632.68156375955004</v>
      </c>
    </row>
    <row r="12" spans="1:16" x14ac:dyDescent="0.3">
      <c r="A12" s="13">
        <v>40642</v>
      </c>
      <c r="B12" s="14">
        <v>1</v>
      </c>
      <c r="C12" s="14">
        <v>37.4</v>
      </c>
      <c r="D12" s="14">
        <v>24.5</v>
      </c>
      <c r="E12" s="14">
        <v>20</v>
      </c>
      <c r="F12" s="14" t="s">
        <v>12</v>
      </c>
      <c r="G12" s="14">
        <v>402</v>
      </c>
      <c r="H12" s="23">
        <f t="shared" si="2"/>
        <v>1645.7792986496993</v>
      </c>
      <c r="I12" s="14">
        <v>367</v>
      </c>
      <c r="J12" s="24">
        <f t="shared" si="0"/>
        <v>12.899999999999999</v>
      </c>
      <c r="K12" s="25">
        <f t="shared" si="1"/>
        <v>4.4844122579010879</v>
      </c>
      <c r="L12" s="26">
        <f t="shared" si="3"/>
        <v>1278.7792986496993</v>
      </c>
      <c r="N12" s="3" t="s">
        <v>28</v>
      </c>
    </row>
    <row r="13" spans="1:16" x14ac:dyDescent="0.3">
      <c r="A13" s="13">
        <v>40643</v>
      </c>
      <c r="B13" s="14">
        <v>8</v>
      </c>
      <c r="C13" s="14">
        <v>33.700000000000003</v>
      </c>
      <c r="D13" s="14">
        <v>24.3</v>
      </c>
      <c r="E13" s="14">
        <v>20</v>
      </c>
      <c r="F13" s="14" t="s">
        <v>27</v>
      </c>
      <c r="G13" s="14">
        <v>282</v>
      </c>
      <c r="H13" s="23">
        <f t="shared" si="2"/>
        <v>851.16219673804994</v>
      </c>
      <c r="I13" s="14">
        <v>265</v>
      </c>
      <c r="J13" s="24">
        <f t="shared" si="0"/>
        <v>9.4000000000000021</v>
      </c>
      <c r="K13" s="25">
        <f t="shared" si="1"/>
        <v>3.211932817879434</v>
      </c>
      <c r="L13" s="26">
        <f t="shared" si="3"/>
        <v>586.16219673804994</v>
      </c>
    </row>
    <row r="14" spans="1:16" x14ac:dyDescent="0.3">
      <c r="A14" s="13">
        <v>40661</v>
      </c>
      <c r="B14" s="14">
        <v>15</v>
      </c>
      <c r="C14" s="14">
        <v>37.4</v>
      </c>
      <c r="D14" s="14">
        <v>23.7</v>
      </c>
      <c r="E14" s="14">
        <v>20</v>
      </c>
      <c r="F14" s="14" t="s">
        <v>12</v>
      </c>
      <c r="G14" s="14">
        <v>402</v>
      </c>
      <c r="H14" s="23">
        <f t="shared" si="2"/>
        <v>1747.8431311240993</v>
      </c>
      <c r="I14" s="14">
        <v>335</v>
      </c>
      <c r="J14" s="24">
        <f t="shared" si="0"/>
        <v>13.7</v>
      </c>
      <c r="K14" s="25">
        <f t="shared" si="1"/>
        <v>5.2174421824599975</v>
      </c>
      <c r="L14" s="26">
        <f t="shared" si="3"/>
        <v>1412.8431311240993</v>
      </c>
    </row>
    <row r="15" spans="1:16" x14ac:dyDescent="0.3">
      <c r="A15" s="13">
        <v>40661</v>
      </c>
      <c r="B15" s="14">
        <v>15</v>
      </c>
      <c r="C15" s="14">
        <v>35.1</v>
      </c>
      <c r="D15" s="14">
        <v>24.1</v>
      </c>
      <c r="E15" s="14">
        <v>20</v>
      </c>
      <c r="F15" s="14" t="s">
        <v>14</v>
      </c>
      <c r="G15" s="14">
        <v>552</v>
      </c>
      <c r="H15" s="23">
        <f t="shared" si="2"/>
        <v>1940.9932909729998</v>
      </c>
      <c r="I15" s="14">
        <v>318</v>
      </c>
      <c r="J15" s="24">
        <f t="shared" si="0"/>
        <v>11</v>
      </c>
      <c r="K15" s="25">
        <f t="shared" si="1"/>
        <v>6.103752487336477</v>
      </c>
      <c r="L15" s="26">
        <f t="shared" si="3"/>
        <v>1622.9932909729998</v>
      </c>
    </row>
    <row r="16" spans="1:16" x14ac:dyDescent="0.3">
      <c r="A16" s="13">
        <v>40661</v>
      </c>
      <c r="B16" s="14">
        <v>15</v>
      </c>
      <c r="C16" s="14">
        <v>32.5</v>
      </c>
      <c r="D16" s="14">
        <v>24.3</v>
      </c>
      <c r="E16" s="14">
        <v>20</v>
      </c>
      <c r="F16" s="14" t="s">
        <v>29</v>
      </c>
      <c r="G16" s="14">
        <v>750</v>
      </c>
      <c r="H16" s="23">
        <f t="shared" si="2"/>
        <v>1982.4219101562492</v>
      </c>
      <c r="I16" s="14">
        <v>310</v>
      </c>
      <c r="J16" s="24">
        <f t="shared" si="0"/>
        <v>8.1999999999999993</v>
      </c>
      <c r="K16" s="25">
        <f t="shared" si="1"/>
        <v>6.3949093876008041</v>
      </c>
      <c r="L16" s="26">
        <f t="shared" si="3"/>
        <v>1672.4219101562492</v>
      </c>
    </row>
    <row r="17" spans="1:15" x14ac:dyDescent="0.3">
      <c r="A17" s="13">
        <v>40662</v>
      </c>
      <c r="B17" s="14">
        <v>2.5</v>
      </c>
      <c r="C17" s="14">
        <v>32</v>
      </c>
      <c r="D17" s="14">
        <v>23.6</v>
      </c>
      <c r="E17" s="14">
        <v>20</v>
      </c>
      <c r="F17" s="14" t="s">
        <v>12</v>
      </c>
      <c r="G17" s="14">
        <v>402</v>
      </c>
      <c r="H17" s="23">
        <f t="shared" si="2"/>
        <v>1090.2700048799995</v>
      </c>
      <c r="I17" s="14">
        <v>347</v>
      </c>
      <c r="J17" s="24">
        <f t="shared" si="0"/>
        <v>8.3999999999999986</v>
      </c>
      <c r="K17" s="25">
        <f t="shared" si="1"/>
        <v>3.1419884866858778</v>
      </c>
      <c r="L17" s="26">
        <f t="shared" si="3"/>
        <v>743.27000487999953</v>
      </c>
    </row>
    <row r="18" spans="1:15" x14ac:dyDescent="0.3">
      <c r="A18" s="13">
        <v>40662</v>
      </c>
      <c r="B18" s="14">
        <v>9.5</v>
      </c>
      <c r="C18" s="14">
        <v>35.299999999999997</v>
      </c>
      <c r="D18" s="14">
        <v>24.6</v>
      </c>
      <c r="E18" s="14">
        <v>20</v>
      </c>
      <c r="F18" s="14" t="s">
        <v>12</v>
      </c>
      <c r="G18" s="14">
        <v>402</v>
      </c>
      <c r="H18" s="23">
        <f t="shared" si="2"/>
        <v>1374.1261345690243</v>
      </c>
      <c r="I18" s="14">
        <v>336</v>
      </c>
      <c r="J18" s="24">
        <f t="shared" si="0"/>
        <v>10.699999999999996</v>
      </c>
      <c r="K18" s="25">
        <f t="shared" si="1"/>
        <v>4.0896611147887629</v>
      </c>
      <c r="L18" s="26">
        <f t="shared" ref="L18:L31" si="4">H18-I18</f>
        <v>1038.1261345690243</v>
      </c>
    </row>
    <row r="19" spans="1:15" x14ac:dyDescent="0.3">
      <c r="A19" s="27">
        <v>40704</v>
      </c>
      <c r="B19" s="28">
        <v>26.1</v>
      </c>
      <c r="C19" s="28">
        <v>20</v>
      </c>
      <c r="D19" s="28">
        <v>24.6</v>
      </c>
      <c r="E19" s="28">
        <v>25</v>
      </c>
      <c r="F19" s="28" t="s">
        <v>12</v>
      </c>
      <c r="G19" s="28">
        <v>378</v>
      </c>
      <c r="H19" s="29">
        <f t="shared" si="2"/>
        <v>-585.02215800000022</v>
      </c>
      <c r="I19" s="28">
        <v>95</v>
      </c>
      <c r="J19" s="28">
        <f t="shared" si="0"/>
        <v>-4.6000000000000014</v>
      </c>
      <c r="K19" s="30">
        <f t="shared" si="1"/>
        <v>-6.1581279789473706</v>
      </c>
      <c r="L19" s="31">
        <f t="shared" si="4"/>
        <v>-680.02215800000022</v>
      </c>
      <c r="N19" s="3" t="s">
        <v>31</v>
      </c>
    </row>
    <row r="20" spans="1:15" x14ac:dyDescent="0.3">
      <c r="A20" s="27">
        <v>40704</v>
      </c>
      <c r="B20" s="28">
        <v>27</v>
      </c>
      <c r="C20" s="28">
        <v>21.1</v>
      </c>
      <c r="D20" s="28">
        <v>24.3</v>
      </c>
      <c r="E20" s="28">
        <v>25</v>
      </c>
      <c r="F20" s="28" t="s">
        <v>29</v>
      </c>
      <c r="G20" s="28">
        <v>672</v>
      </c>
      <c r="H20" s="29">
        <f t="shared" si="2"/>
        <v>-720.66304674559967</v>
      </c>
      <c r="I20" s="28">
        <v>123</v>
      </c>
      <c r="J20" s="28">
        <f>C20-D20</f>
        <v>-3.1999999999999993</v>
      </c>
      <c r="K20" s="30">
        <f>H20/I20</f>
        <v>-5.8590491605333304</v>
      </c>
      <c r="L20" s="31">
        <f>H20-I20</f>
        <v>-843.66304674559967</v>
      </c>
      <c r="N20" s="3" t="s">
        <v>30</v>
      </c>
    </row>
    <row r="21" spans="1:15" x14ac:dyDescent="0.3">
      <c r="A21" s="27">
        <v>40704</v>
      </c>
      <c r="B21" s="28">
        <v>28</v>
      </c>
      <c r="C21" s="28">
        <v>19.8</v>
      </c>
      <c r="D21" s="28">
        <v>24.4</v>
      </c>
      <c r="E21" s="28">
        <v>25</v>
      </c>
      <c r="F21" s="28" t="s">
        <v>14</v>
      </c>
      <c r="G21" s="28">
        <v>516</v>
      </c>
      <c r="H21" s="29">
        <f t="shared" si="2"/>
        <v>-799.1761231995996</v>
      </c>
      <c r="I21" s="28">
        <v>122</v>
      </c>
      <c r="J21" s="28">
        <f>C21-D21</f>
        <v>-4.5999999999999979</v>
      </c>
      <c r="K21" s="30">
        <f>H21/I21</f>
        <v>-6.5506239606524561</v>
      </c>
      <c r="L21" s="31">
        <f>H21-I21</f>
        <v>-921.1761231995996</v>
      </c>
      <c r="N21" s="3" t="s">
        <v>32</v>
      </c>
    </row>
    <row r="22" spans="1:15" x14ac:dyDescent="0.3">
      <c r="A22" s="27">
        <v>40704</v>
      </c>
      <c r="B22" s="28">
        <v>29</v>
      </c>
      <c r="C22" s="28">
        <v>16.600000000000001</v>
      </c>
      <c r="D22" s="28">
        <v>24.6</v>
      </c>
      <c r="E22" s="28">
        <v>25</v>
      </c>
      <c r="F22" s="28" t="s">
        <v>25</v>
      </c>
      <c r="G22" s="28">
        <v>276</v>
      </c>
      <c r="H22" s="29">
        <f t="shared" si="2"/>
        <v>-752.12380923199976</v>
      </c>
      <c r="I22" s="28">
        <v>127</v>
      </c>
      <c r="J22" s="28">
        <f>C22-D22</f>
        <v>-8</v>
      </c>
      <c r="K22" s="30">
        <f>H22/I22</f>
        <v>-5.9222347183622031</v>
      </c>
      <c r="L22" s="31">
        <f>H22-I22</f>
        <v>-879.12380923199976</v>
      </c>
      <c r="N22" s="3" t="s">
        <v>33</v>
      </c>
    </row>
    <row r="23" spans="1:15" x14ac:dyDescent="0.3">
      <c r="A23" s="27">
        <v>40704</v>
      </c>
      <c r="B23" s="28">
        <v>29</v>
      </c>
      <c r="C23" s="28">
        <v>17.899999999999999</v>
      </c>
      <c r="D23" s="28">
        <v>24.6</v>
      </c>
      <c r="E23" s="28">
        <v>25</v>
      </c>
      <c r="F23" s="28" t="s">
        <v>12</v>
      </c>
      <c r="G23" s="28">
        <v>378</v>
      </c>
      <c r="H23" s="29">
        <f t="shared" si="2"/>
        <v>-858.59811391252538</v>
      </c>
      <c r="I23" s="28">
        <v>125</v>
      </c>
      <c r="J23" s="28">
        <f>C23-D23</f>
        <v>-6.7000000000000028</v>
      </c>
      <c r="K23" s="30">
        <f>H23/I23</f>
        <v>-6.8687849113002031</v>
      </c>
      <c r="L23" s="31">
        <f>H23-I23</f>
        <v>-983.59811391252538</v>
      </c>
      <c r="N23" s="3" t="s">
        <v>34</v>
      </c>
    </row>
    <row r="24" spans="1:15" x14ac:dyDescent="0.3">
      <c r="A24" s="27">
        <v>40704</v>
      </c>
      <c r="B24" s="28">
        <v>30</v>
      </c>
      <c r="C24" s="28">
        <v>18.100000000000001</v>
      </c>
      <c r="D24" s="28">
        <v>24.6</v>
      </c>
      <c r="E24" s="28">
        <v>25</v>
      </c>
      <c r="F24" s="28" t="s">
        <v>12</v>
      </c>
      <c r="G24" s="28">
        <v>378</v>
      </c>
      <c r="H24" s="29">
        <f t="shared" si="2"/>
        <v>-832.36169845237498</v>
      </c>
      <c r="I24" s="28">
        <v>133</v>
      </c>
      <c r="J24" s="28">
        <f>C24-D24</f>
        <v>-6.5</v>
      </c>
      <c r="K24" s="30">
        <f>H24/I24</f>
        <v>-6.2583586349802633</v>
      </c>
      <c r="L24" s="31">
        <f>H24-I24</f>
        <v>-965.36169845237498</v>
      </c>
      <c r="N24" s="3" t="s">
        <v>34</v>
      </c>
    </row>
    <row r="25" spans="1:15" x14ac:dyDescent="0.3">
      <c r="A25" s="13">
        <v>40825</v>
      </c>
      <c r="B25" s="14">
        <v>2</v>
      </c>
      <c r="C25" s="14">
        <v>32.1</v>
      </c>
      <c r="D25" s="14">
        <v>24.1</v>
      </c>
      <c r="E25" s="14">
        <v>20</v>
      </c>
      <c r="F25" s="14" t="s">
        <v>12</v>
      </c>
      <c r="G25" s="14">
        <v>402</v>
      </c>
      <c r="H25" s="23">
        <f t="shared" ref="H25:H31" si="5">((C25-D25)*G25*(1.301-0.00525*C25+0.000023*C25*C25)*1.005/3.6)</f>
        <v>1038.0134032539997</v>
      </c>
      <c r="I25" s="14">
        <v>322</v>
      </c>
      <c r="J25" s="24">
        <f t="shared" si="0"/>
        <v>8</v>
      </c>
      <c r="K25" s="25">
        <f t="shared" si="1"/>
        <v>3.2236441094844714</v>
      </c>
      <c r="L25" s="26">
        <f t="shared" si="4"/>
        <v>716.01340325399974</v>
      </c>
    </row>
    <row r="26" spans="1:15" x14ac:dyDescent="0.3">
      <c r="A26" s="13">
        <v>40830</v>
      </c>
      <c r="B26" s="14">
        <v>0</v>
      </c>
      <c r="C26" s="14">
        <v>31.5</v>
      </c>
      <c r="D26" s="14">
        <v>23.9</v>
      </c>
      <c r="E26" s="14">
        <v>20</v>
      </c>
      <c r="F26" s="14" t="s">
        <v>12</v>
      </c>
      <c r="G26" s="14">
        <v>402</v>
      </c>
      <c r="H26" s="23">
        <f t="shared" si="5"/>
        <v>988.05081754250011</v>
      </c>
      <c r="I26" s="14">
        <v>321</v>
      </c>
      <c r="J26" s="24">
        <f t="shared" si="0"/>
        <v>7.6000000000000014</v>
      </c>
      <c r="K26" s="25">
        <f t="shared" si="1"/>
        <v>3.0780399300389409</v>
      </c>
      <c r="L26" s="26">
        <f t="shared" si="4"/>
        <v>667.05081754250011</v>
      </c>
    </row>
    <row r="27" spans="1:15" x14ac:dyDescent="0.3">
      <c r="A27" s="13">
        <v>40831</v>
      </c>
      <c r="B27" s="14">
        <v>6</v>
      </c>
      <c r="C27" s="14">
        <v>56.4</v>
      </c>
      <c r="D27" s="14">
        <v>26.9</v>
      </c>
      <c r="E27" s="14">
        <v>31</v>
      </c>
      <c r="F27" s="14" t="s">
        <v>29</v>
      </c>
      <c r="G27" s="14">
        <v>750</v>
      </c>
      <c r="H27" s="23">
        <f t="shared" si="5"/>
        <v>6658.7178159999985</v>
      </c>
      <c r="I27" s="14">
        <v>2008</v>
      </c>
      <c r="J27" s="24">
        <f t="shared" si="0"/>
        <v>29.5</v>
      </c>
      <c r="K27" s="25">
        <f t="shared" si="1"/>
        <v>3.3160945298804774</v>
      </c>
      <c r="L27" s="26">
        <f t="shared" si="4"/>
        <v>4650.7178159999985</v>
      </c>
      <c r="N27" s="3" t="s">
        <v>35</v>
      </c>
    </row>
    <row r="28" spans="1:15" x14ac:dyDescent="0.3">
      <c r="A28" s="13">
        <v>40837</v>
      </c>
      <c r="B28" s="14">
        <v>1</v>
      </c>
      <c r="C28" s="14">
        <v>56.3</v>
      </c>
      <c r="D28" s="14">
        <v>26.7</v>
      </c>
      <c r="E28" s="14">
        <v>31</v>
      </c>
      <c r="F28" s="14" t="s">
        <v>29</v>
      </c>
      <c r="G28" s="14">
        <v>750</v>
      </c>
      <c r="H28" s="23">
        <f t="shared" si="5"/>
        <v>6682.936974324999</v>
      </c>
      <c r="I28" s="14">
        <v>2002</v>
      </c>
      <c r="J28" s="24">
        <f t="shared" si="0"/>
        <v>29.599999999999998</v>
      </c>
      <c r="K28" s="25">
        <f t="shared" si="1"/>
        <v>3.3381303568056939</v>
      </c>
      <c r="L28" s="26">
        <f t="shared" si="4"/>
        <v>4680.936974324999</v>
      </c>
      <c r="N28" s="3" t="s">
        <v>37</v>
      </c>
    </row>
    <row r="29" spans="1:15" x14ac:dyDescent="0.3">
      <c r="A29" s="13">
        <v>40867</v>
      </c>
      <c r="B29" s="14">
        <v>-6</v>
      </c>
      <c r="C29" s="14">
        <v>38.9</v>
      </c>
      <c r="D29" s="14">
        <v>24.7</v>
      </c>
      <c r="E29" s="14">
        <v>22</v>
      </c>
      <c r="F29" s="14" t="s">
        <v>12</v>
      </c>
      <c r="G29" s="14">
        <v>402</v>
      </c>
      <c r="H29" s="23">
        <f t="shared" si="5"/>
        <v>1803.2783655938495</v>
      </c>
      <c r="I29" s="14">
        <v>464</v>
      </c>
      <c r="J29" s="24">
        <f t="shared" si="0"/>
        <v>14.2</v>
      </c>
      <c r="K29" s="25">
        <f>H29/I29</f>
        <v>3.8863757879177792</v>
      </c>
      <c r="L29" s="26">
        <f t="shared" si="4"/>
        <v>1339.2783655938495</v>
      </c>
      <c r="N29" s="3" t="s">
        <v>38</v>
      </c>
    </row>
    <row r="30" spans="1:15" s="34" customFormat="1" x14ac:dyDescent="0.3">
      <c r="A30" s="15">
        <v>40867</v>
      </c>
      <c r="B30" s="32">
        <v>-5.5</v>
      </c>
      <c r="C30" s="32">
        <v>41.1</v>
      </c>
      <c r="D30" s="32">
        <v>24.8</v>
      </c>
      <c r="E30" s="32">
        <v>22</v>
      </c>
      <c r="F30" s="32" t="s">
        <v>14</v>
      </c>
      <c r="G30" s="32">
        <v>552</v>
      </c>
      <c r="H30" s="23">
        <f t="shared" si="5"/>
        <v>2823.4899038988997</v>
      </c>
      <c r="I30" s="32">
        <v>716</v>
      </c>
      <c r="J30" s="33">
        <f t="shared" si="0"/>
        <v>16.3</v>
      </c>
      <c r="K30" s="25">
        <f>H30/I30</f>
        <v>3.9434216534900832</v>
      </c>
      <c r="L30" s="26">
        <f t="shared" si="4"/>
        <v>2107.4899038988997</v>
      </c>
      <c r="N30" s="3" t="s">
        <v>38</v>
      </c>
      <c r="O30" s="35"/>
    </row>
    <row r="31" spans="1:15" s="34" customFormat="1" x14ac:dyDescent="0.3">
      <c r="A31" s="15">
        <v>40884</v>
      </c>
      <c r="B31" s="32">
        <v>-7</v>
      </c>
      <c r="C31" s="32">
        <v>54.2</v>
      </c>
      <c r="D31" s="32">
        <v>25</v>
      </c>
      <c r="E31" s="32">
        <v>31</v>
      </c>
      <c r="F31" s="32" t="s">
        <v>29</v>
      </c>
      <c r="G31" s="32">
        <v>750</v>
      </c>
      <c r="H31" s="23">
        <f t="shared" si="5"/>
        <v>6627.4011081499993</v>
      </c>
      <c r="I31" s="32">
        <v>2230</v>
      </c>
      <c r="J31" s="33">
        <f>C31-D31</f>
        <v>29.200000000000003</v>
      </c>
      <c r="K31" s="25">
        <f>H31/I31</f>
        <v>2.9719287480493271</v>
      </c>
      <c r="L31" s="26">
        <f t="shared" si="4"/>
        <v>4397.4011081499993</v>
      </c>
      <c r="N31" s="3" t="s">
        <v>39</v>
      </c>
      <c r="O31" s="35"/>
    </row>
    <row r="32" spans="1:15" s="34" customFormat="1" x14ac:dyDescent="0.3">
      <c r="A32" s="15">
        <v>40893</v>
      </c>
      <c r="B32" s="32">
        <v>4</v>
      </c>
      <c r="C32" s="32">
        <v>30.1</v>
      </c>
      <c r="D32" s="32">
        <v>23.2</v>
      </c>
      <c r="E32" s="32">
        <v>19</v>
      </c>
      <c r="F32" s="32" t="s">
        <v>14</v>
      </c>
      <c r="G32" s="32">
        <v>552</v>
      </c>
      <c r="H32" s="23">
        <f t="shared" ref="H32:H95" si="6">((C32-D32)*G32*(1.301-0.00525*C32+0.000023*C32*C32)*1.005/3.6)</f>
        <v>1237.4709693267</v>
      </c>
      <c r="I32" s="32">
        <v>306</v>
      </c>
      <c r="J32" s="33">
        <f t="shared" ref="J32:J95" si="7">C32-D32</f>
        <v>6.9000000000000021</v>
      </c>
      <c r="K32" s="25">
        <f t="shared" ref="K32:K95" si="8">H32/I32</f>
        <v>4.0440227755774512</v>
      </c>
      <c r="L32" s="26">
        <f t="shared" ref="L32:L95" si="9">H32-I32</f>
        <v>931.47096932670001</v>
      </c>
      <c r="N32" s="36" t="s">
        <v>40</v>
      </c>
      <c r="O32" s="35"/>
    </row>
    <row r="33" spans="1:15" s="34" customFormat="1" x14ac:dyDescent="0.3">
      <c r="A33" s="15">
        <v>40914</v>
      </c>
      <c r="B33" s="32">
        <v>-7</v>
      </c>
      <c r="C33" s="32">
        <v>38.9</v>
      </c>
      <c r="D33" s="32">
        <v>24.7</v>
      </c>
      <c r="E33" s="32">
        <v>22</v>
      </c>
      <c r="F33" s="32" t="s">
        <v>12</v>
      </c>
      <c r="G33" s="32">
        <v>402</v>
      </c>
      <c r="H33" s="23">
        <f t="shared" si="6"/>
        <v>1803.2783655938495</v>
      </c>
      <c r="I33" s="32">
        <v>448</v>
      </c>
      <c r="J33" s="33">
        <f t="shared" si="7"/>
        <v>14.2</v>
      </c>
      <c r="K33" s="25">
        <f t="shared" si="8"/>
        <v>4.0251749232005567</v>
      </c>
      <c r="L33" s="26">
        <f t="shared" si="9"/>
        <v>1355.2783655938495</v>
      </c>
      <c r="N33" s="36" t="s">
        <v>41</v>
      </c>
      <c r="O33" s="35"/>
    </row>
    <row r="34" spans="1:15" s="34" customFormat="1" x14ac:dyDescent="0.3">
      <c r="A34" s="15">
        <v>40916</v>
      </c>
      <c r="B34" s="32">
        <v>-11</v>
      </c>
      <c r="C34" s="32">
        <v>39.1</v>
      </c>
      <c r="D34" s="32">
        <v>24.6</v>
      </c>
      <c r="E34" s="32">
        <v>22</v>
      </c>
      <c r="F34" s="32" t="s">
        <v>14</v>
      </c>
      <c r="G34" s="32">
        <v>552</v>
      </c>
      <c r="H34" s="23">
        <f t="shared" si="6"/>
        <v>2526.9118648534995</v>
      </c>
      <c r="I34" s="32">
        <v>725</v>
      </c>
      <c r="J34" s="33">
        <f t="shared" si="7"/>
        <v>14.5</v>
      </c>
      <c r="K34" s="25">
        <f t="shared" si="8"/>
        <v>3.4853956756599995</v>
      </c>
      <c r="L34" s="26">
        <f t="shared" si="9"/>
        <v>1801.9118648534995</v>
      </c>
      <c r="N34" s="36" t="s">
        <v>40</v>
      </c>
      <c r="O34" s="35"/>
    </row>
    <row r="35" spans="1:15" s="34" customFormat="1" x14ac:dyDescent="0.3">
      <c r="A35" s="15">
        <v>40923</v>
      </c>
      <c r="B35" s="32">
        <v>-10</v>
      </c>
      <c r="C35" s="32">
        <v>44.5</v>
      </c>
      <c r="D35" s="32">
        <v>24.8</v>
      </c>
      <c r="E35" s="32">
        <v>23</v>
      </c>
      <c r="F35" s="32" t="s">
        <v>14</v>
      </c>
      <c r="G35" s="32">
        <v>552</v>
      </c>
      <c r="H35" s="23">
        <f t="shared" si="6"/>
        <v>3378.5714252274993</v>
      </c>
      <c r="I35" s="32">
        <v>1060</v>
      </c>
      <c r="J35" s="33">
        <f t="shared" si="7"/>
        <v>19.7</v>
      </c>
      <c r="K35" s="25">
        <f t="shared" si="8"/>
        <v>3.1873315332334897</v>
      </c>
      <c r="L35" s="26">
        <f t="shared" si="9"/>
        <v>2318.5714252274993</v>
      </c>
      <c r="N35" s="36" t="s">
        <v>40</v>
      </c>
      <c r="O35" s="35"/>
    </row>
    <row r="36" spans="1:15" s="34" customFormat="1" x14ac:dyDescent="0.3">
      <c r="A36" s="15">
        <v>40923</v>
      </c>
      <c r="B36" s="32">
        <v>-10</v>
      </c>
      <c r="C36" s="32">
        <v>41.3</v>
      </c>
      <c r="D36" s="32">
        <v>24.3</v>
      </c>
      <c r="E36" s="32">
        <v>23</v>
      </c>
      <c r="F36" s="32" t="s">
        <v>14</v>
      </c>
      <c r="G36" s="32">
        <v>552</v>
      </c>
      <c r="H36" s="23">
        <f t="shared" si="6"/>
        <v>2942.9863576389985</v>
      </c>
      <c r="I36" s="32">
        <v>840</v>
      </c>
      <c r="J36" s="33">
        <f t="shared" si="7"/>
        <v>16.999999999999996</v>
      </c>
      <c r="K36" s="25">
        <f t="shared" si="8"/>
        <v>3.5035551876654742</v>
      </c>
      <c r="L36" s="26">
        <f t="shared" si="9"/>
        <v>2102.9863576389985</v>
      </c>
      <c r="N36" s="36" t="s">
        <v>40</v>
      </c>
      <c r="O36" s="35"/>
    </row>
    <row r="37" spans="1:15" s="34" customFormat="1" x14ac:dyDescent="0.3">
      <c r="A37" s="15">
        <v>40941</v>
      </c>
      <c r="B37" s="32">
        <v>-21</v>
      </c>
      <c r="C37" s="32">
        <v>45.1</v>
      </c>
      <c r="D37" s="32">
        <v>24.9</v>
      </c>
      <c r="E37" s="32">
        <v>23</v>
      </c>
      <c r="F37" s="32" t="s">
        <v>14</v>
      </c>
      <c r="G37" s="32">
        <v>552</v>
      </c>
      <c r="H37" s="23">
        <f t="shared" si="6"/>
        <v>3458.3655256886</v>
      </c>
      <c r="I37" s="32">
        <v>1780</v>
      </c>
      <c r="J37" s="33">
        <f t="shared" si="7"/>
        <v>20.200000000000003</v>
      </c>
      <c r="K37" s="25">
        <f t="shared" si="8"/>
        <v>1.9429019807239325</v>
      </c>
      <c r="L37" s="26">
        <f t="shared" si="9"/>
        <v>1678.3655256886</v>
      </c>
      <c r="N37" s="36" t="s">
        <v>40</v>
      </c>
      <c r="O37" s="35"/>
    </row>
    <row r="38" spans="1:15" s="34" customFormat="1" x14ac:dyDescent="0.3">
      <c r="A38" s="15">
        <v>40949</v>
      </c>
      <c r="B38" s="32">
        <v>-23</v>
      </c>
      <c r="C38" s="32">
        <v>44.9</v>
      </c>
      <c r="D38" s="32">
        <v>24.7</v>
      </c>
      <c r="E38" s="32">
        <v>23</v>
      </c>
      <c r="F38" s="32" t="s">
        <v>14</v>
      </c>
      <c r="G38" s="32">
        <v>552</v>
      </c>
      <c r="H38" s="23">
        <f t="shared" si="6"/>
        <v>3460.3452792085991</v>
      </c>
      <c r="I38" s="32">
        <v>1450</v>
      </c>
      <c r="J38" s="33">
        <f t="shared" si="7"/>
        <v>20.2</v>
      </c>
      <c r="K38" s="25">
        <f t="shared" si="8"/>
        <v>2.3864450201438614</v>
      </c>
      <c r="L38" s="26">
        <f t="shared" si="9"/>
        <v>2010.3452792085991</v>
      </c>
      <c r="N38" s="36" t="s">
        <v>40</v>
      </c>
      <c r="O38" s="35"/>
    </row>
    <row r="39" spans="1:15" s="34" customFormat="1" x14ac:dyDescent="0.3">
      <c r="A39" s="15">
        <v>40965</v>
      </c>
      <c r="B39" s="32">
        <v>-5.5</v>
      </c>
      <c r="C39" s="32">
        <v>35.299999999999997</v>
      </c>
      <c r="D39" s="32">
        <v>24.3</v>
      </c>
      <c r="E39" s="32">
        <v>22</v>
      </c>
      <c r="F39" s="32" t="s">
        <v>14</v>
      </c>
      <c r="G39" s="32">
        <v>552</v>
      </c>
      <c r="H39" s="23">
        <f t="shared" si="6"/>
        <v>1939.762377156999</v>
      </c>
      <c r="I39" s="32">
        <v>425</v>
      </c>
      <c r="J39" s="33">
        <f t="shared" si="7"/>
        <v>10.999999999999996</v>
      </c>
      <c r="K39" s="25">
        <f t="shared" si="8"/>
        <v>4.564146769781174</v>
      </c>
      <c r="L39" s="26">
        <f t="shared" si="9"/>
        <v>1514.762377156999</v>
      </c>
      <c r="N39" s="36" t="s">
        <v>42</v>
      </c>
      <c r="O39" s="35"/>
    </row>
    <row r="40" spans="1:15" s="34" customFormat="1" x14ac:dyDescent="0.3">
      <c r="A40" s="15">
        <v>40966</v>
      </c>
      <c r="B40" s="32">
        <v>-7</v>
      </c>
      <c r="C40" s="32">
        <v>40.799999999999997</v>
      </c>
      <c r="D40" s="32">
        <v>24.7</v>
      </c>
      <c r="E40" s="32">
        <v>23</v>
      </c>
      <c r="F40" s="32" t="s">
        <v>14</v>
      </c>
      <c r="G40" s="32">
        <v>552</v>
      </c>
      <c r="H40" s="23">
        <f t="shared" si="6"/>
        <v>2791.3514031871996</v>
      </c>
      <c r="I40" s="32">
        <v>715</v>
      </c>
      <c r="J40" s="33">
        <f t="shared" si="7"/>
        <v>16.099999999999998</v>
      </c>
      <c r="K40" s="25">
        <f t="shared" si="8"/>
        <v>3.903987976485594</v>
      </c>
      <c r="L40" s="26">
        <f t="shared" si="9"/>
        <v>2076.3514031871996</v>
      </c>
      <c r="N40" s="36" t="s">
        <v>40</v>
      </c>
      <c r="O40" s="35"/>
    </row>
    <row r="41" spans="1:15" s="34" customFormat="1" x14ac:dyDescent="0.3">
      <c r="A41" s="15">
        <v>41005</v>
      </c>
      <c r="B41" s="32">
        <v>0.5</v>
      </c>
      <c r="C41" s="32">
        <v>32.799999999999997</v>
      </c>
      <c r="D41" s="32">
        <v>24.9</v>
      </c>
      <c r="E41" s="32">
        <v>21</v>
      </c>
      <c r="F41" s="32" t="s">
        <v>12</v>
      </c>
      <c r="G41" s="32">
        <v>402</v>
      </c>
      <c r="H41" s="23">
        <f t="shared" si="6"/>
        <v>1022.7064393647996</v>
      </c>
      <c r="I41" s="32">
        <v>356</v>
      </c>
      <c r="J41" s="33">
        <f t="shared" si="7"/>
        <v>7.8999999999999986</v>
      </c>
      <c r="K41" s="25">
        <f t="shared" si="8"/>
        <v>2.872770897092134</v>
      </c>
      <c r="L41" s="26">
        <f t="shared" si="9"/>
        <v>666.70643936479962</v>
      </c>
      <c r="N41" s="36" t="s">
        <v>43</v>
      </c>
      <c r="O41" s="35"/>
    </row>
    <row r="42" spans="1:15" s="34" customFormat="1" x14ac:dyDescent="0.3">
      <c r="A42" s="15">
        <v>41011</v>
      </c>
      <c r="B42" s="32">
        <v>7</v>
      </c>
      <c r="C42" s="32">
        <v>33.9</v>
      </c>
      <c r="D42" s="32">
        <v>24.5</v>
      </c>
      <c r="E42" s="32">
        <v>21</v>
      </c>
      <c r="F42" s="32" t="s">
        <v>14</v>
      </c>
      <c r="G42" s="32">
        <v>552</v>
      </c>
      <c r="H42" s="23">
        <f t="shared" si="6"/>
        <v>1665.0341965281996</v>
      </c>
      <c r="I42" s="32">
        <v>353</v>
      </c>
      <c r="J42" s="33">
        <f t="shared" si="7"/>
        <v>9.3999999999999986</v>
      </c>
      <c r="K42" s="25">
        <f t="shared" si="8"/>
        <v>4.7168107550373923</v>
      </c>
      <c r="L42" s="26">
        <f t="shared" si="9"/>
        <v>1312.0341965281996</v>
      </c>
      <c r="N42" s="36" t="s">
        <v>43</v>
      </c>
      <c r="O42" s="35"/>
    </row>
    <row r="43" spans="1:15" s="34" customFormat="1" x14ac:dyDescent="0.3">
      <c r="A43" s="15">
        <v>41011</v>
      </c>
      <c r="B43" s="32">
        <v>7</v>
      </c>
      <c r="C43" s="32">
        <v>33.700000000000003</v>
      </c>
      <c r="D43" s="32">
        <v>24.3</v>
      </c>
      <c r="E43" s="32">
        <v>21</v>
      </c>
      <c r="F43" s="32" t="s">
        <v>29</v>
      </c>
      <c r="G43" s="32">
        <v>750</v>
      </c>
      <c r="H43" s="23">
        <f t="shared" si="6"/>
        <v>2263.7292466437502</v>
      </c>
      <c r="I43" s="32">
        <v>346</v>
      </c>
      <c r="J43" s="33">
        <f t="shared" si="7"/>
        <v>9.4000000000000021</v>
      </c>
      <c r="K43" s="25">
        <f t="shared" si="8"/>
        <v>6.5425700770050588</v>
      </c>
      <c r="L43" s="26">
        <f t="shared" si="9"/>
        <v>1917.7292466437502</v>
      </c>
      <c r="N43" s="36" t="s">
        <v>43</v>
      </c>
      <c r="O43" s="35"/>
    </row>
    <row r="44" spans="1:15" s="34" customFormat="1" x14ac:dyDescent="0.3">
      <c r="A44" s="15">
        <v>41142</v>
      </c>
      <c r="B44" s="32">
        <v>15</v>
      </c>
      <c r="C44" s="32">
        <v>35</v>
      </c>
      <c r="D44" s="32">
        <v>24.3</v>
      </c>
      <c r="E44" s="32">
        <v>21</v>
      </c>
      <c r="F44" s="32" t="s">
        <v>14</v>
      </c>
      <c r="G44" s="32">
        <v>552</v>
      </c>
      <c r="H44" s="23">
        <f t="shared" si="6"/>
        <v>1888.6569197499994</v>
      </c>
      <c r="I44" s="32">
        <v>313</v>
      </c>
      <c r="J44" s="33">
        <f t="shared" si="7"/>
        <v>10.7</v>
      </c>
      <c r="K44" s="25">
        <f t="shared" si="8"/>
        <v>6.0340476669329055</v>
      </c>
      <c r="L44" s="26">
        <f t="shared" si="9"/>
        <v>1575.6569197499994</v>
      </c>
      <c r="N44" s="36" t="s">
        <v>43</v>
      </c>
      <c r="O44" s="35"/>
    </row>
    <row r="45" spans="1:15" s="34" customFormat="1" x14ac:dyDescent="0.3">
      <c r="A45" s="15">
        <v>41142</v>
      </c>
      <c r="B45" s="32">
        <v>15</v>
      </c>
      <c r="C45" s="32">
        <v>36.5</v>
      </c>
      <c r="D45" s="32">
        <v>24.2</v>
      </c>
      <c r="E45" s="32">
        <v>21</v>
      </c>
      <c r="F45" s="32" t="s">
        <v>29</v>
      </c>
      <c r="G45" s="32">
        <v>750</v>
      </c>
      <c r="H45" s="23">
        <f t="shared" si="6"/>
        <v>2935.8993864843746</v>
      </c>
      <c r="I45" s="32">
        <v>460</v>
      </c>
      <c r="J45" s="33">
        <f t="shared" si="7"/>
        <v>12.3</v>
      </c>
      <c r="K45" s="25">
        <f t="shared" si="8"/>
        <v>6.3823899706182061</v>
      </c>
      <c r="L45" s="26">
        <f t="shared" si="9"/>
        <v>2475.8993864843746</v>
      </c>
      <c r="N45" s="36" t="s">
        <v>44</v>
      </c>
      <c r="O45" s="35"/>
    </row>
    <row r="46" spans="1:15" s="34" customFormat="1" x14ac:dyDescent="0.3">
      <c r="A46" s="15">
        <v>41142</v>
      </c>
      <c r="B46" s="32">
        <v>15</v>
      </c>
      <c r="C46" s="32">
        <v>38.700000000000003</v>
      </c>
      <c r="D46" s="32">
        <v>24.3</v>
      </c>
      <c r="E46" s="32">
        <v>21</v>
      </c>
      <c r="F46" s="32" t="s">
        <v>12</v>
      </c>
      <c r="G46" s="32">
        <v>402</v>
      </c>
      <c r="H46" s="23">
        <f t="shared" si="6"/>
        <v>1829.7966327947997</v>
      </c>
      <c r="I46" s="32">
        <v>346</v>
      </c>
      <c r="J46" s="33">
        <f t="shared" si="7"/>
        <v>14.400000000000002</v>
      </c>
      <c r="K46" s="25">
        <f t="shared" si="8"/>
        <v>5.2884295745514445</v>
      </c>
      <c r="L46" s="26">
        <f t="shared" si="9"/>
        <v>1483.7966327947997</v>
      </c>
      <c r="N46" s="36" t="s">
        <v>43</v>
      </c>
      <c r="O46" s="35"/>
    </row>
    <row r="47" spans="1:15" s="34" customFormat="1" x14ac:dyDescent="0.3">
      <c r="A47" s="15">
        <v>41258</v>
      </c>
      <c r="B47" s="32">
        <v>-6</v>
      </c>
      <c r="C47" s="32">
        <v>29.1</v>
      </c>
      <c r="D47" s="32">
        <v>24.7</v>
      </c>
      <c r="E47" s="32">
        <v>22</v>
      </c>
      <c r="F47" s="32" t="s">
        <v>14</v>
      </c>
      <c r="G47" s="32">
        <v>552</v>
      </c>
      <c r="H47" s="23">
        <f t="shared" si="6"/>
        <v>791.74841320520022</v>
      </c>
      <c r="I47" s="32">
        <v>335</v>
      </c>
      <c r="J47" s="33">
        <f t="shared" si="7"/>
        <v>4.4000000000000021</v>
      </c>
      <c r="K47" s="25">
        <f t="shared" si="8"/>
        <v>2.3634280991200005</v>
      </c>
      <c r="L47" s="26">
        <f t="shared" si="9"/>
        <v>456.74841320520022</v>
      </c>
      <c r="N47" s="35" t="s">
        <v>45</v>
      </c>
      <c r="O47" s="35"/>
    </row>
    <row r="48" spans="1:15" s="34" customFormat="1" x14ac:dyDescent="0.3">
      <c r="A48" s="15">
        <v>41266</v>
      </c>
      <c r="B48" s="32">
        <v>-16</v>
      </c>
      <c r="C48" s="32">
        <v>42.6</v>
      </c>
      <c r="D48" s="32">
        <v>24.7</v>
      </c>
      <c r="E48" s="32">
        <v>23</v>
      </c>
      <c r="F48" s="32" t="s">
        <v>14</v>
      </c>
      <c r="G48" s="32">
        <v>552</v>
      </c>
      <c r="H48" s="23">
        <f t="shared" si="6"/>
        <v>3086.8852307371994</v>
      </c>
      <c r="I48" s="32">
        <v>1080</v>
      </c>
      <c r="J48" s="33">
        <f t="shared" si="7"/>
        <v>17.900000000000002</v>
      </c>
      <c r="K48" s="25">
        <f t="shared" si="8"/>
        <v>2.8582270654974069</v>
      </c>
      <c r="L48" s="26">
        <f t="shared" si="9"/>
        <v>2006.8852307371994</v>
      </c>
      <c r="N48" s="36" t="s">
        <v>40</v>
      </c>
      <c r="O48" s="35"/>
    </row>
    <row r="49" spans="1:15" s="34" customFormat="1" x14ac:dyDescent="0.3">
      <c r="A49" s="15">
        <v>41292</v>
      </c>
      <c r="B49" s="32">
        <v>-21</v>
      </c>
      <c r="C49" s="32">
        <v>41</v>
      </c>
      <c r="D49" s="32">
        <v>24.5</v>
      </c>
      <c r="E49" s="32">
        <v>31</v>
      </c>
      <c r="F49" s="32" t="s">
        <v>29</v>
      </c>
      <c r="G49" s="32">
        <v>750</v>
      </c>
      <c r="H49" s="23">
        <f t="shared" si="6"/>
        <v>3884.4955359374999</v>
      </c>
      <c r="I49" s="32">
        <v>1650</v>
      </c>
      <c r="J49" s="33">
        <f t="shared" si="7"/>
        <v>16.5</v>
      </c>
      <c r="K49" s="25">
        <f t="shared" si="8"/>
        <v>2.3542397187499997</v>
      </c>
      <c r="L49" s="26">
        <f t="shared" si="9"/>
        <v>2234.4955359374999</v>
      </c>
      <c r="N49" s="35" t="s">
        <v>46</v>
      </c>
      <c r="O49" s="35"/>
    </row>
    <row r="50" spans="1:15" s="34" customFormat="1" x14ac:dyDescent="0.3">
      <c r="A50" s="15">
        <v>41292</v>
      </c>
      <c r="B50" s="32">
        <v>-21</v>
      </c>
      <c r="C50" s="32">
        <v>48.9</v>
      </c>
      <c r="D50" s="32">
        <v>25</v>
      </c>
      <c r="E50" s="32">
        <v>31</v>
      </c>
      <c r="F50" s="32" t="s">
        <v>14</v>
      </c>
      <c r="G50" s="32">
        <v>552</v>
      </c>
      <c r="H50" s="23">
        <f t="shared" si="6"/>
        <v>4048.6108401616984</v>
      </c>
      <c r="I50" s="32">
        <v>1950</v>
      </c>
      <c r="J50" s="33">
        <f t="shared" si="7"/>
        <v>23.9</v>
      </c>
      <c r="K50" s="25">
        <f t="shared" si="8"/>
        <v>2.0762106872624093</v>
      </c>
      <c r="L50" s="26">
        <f t="shared" si="9"/>
        <v>2098.6108401616984</v>
      </c>
      <c r="N50" s="35" t="s">
        <v>46</v>
      </c>
      <c r="O50" s="35"/>
    </row>
    <row r="51" spans="1:15" s="34" customFormat="1" x14ac:dyDescent="0.3">
      <c r="A51" s="15">
        <v>41612</v>
      </c>
      <c r="B51" s="32">
        <v>-2</v>
      </c>
      <c r="C51" s="32">
        <v>51</v>
      </c>
      <c r="D51" s="32">
        <v>26</v>
      </c>
      <c r="E51" s="32">
        <v>31</v>
      </c>
      <c r="F51" s="32" t="s">
        <v>29</v>
      </c>
      <c r="G51" s="32">
        <v>750</v>
      </c>
      <c r="H51" s="23">
        <f t="shared" si="6"/>
        <v>5721.5539843749975</v>
      </c>
      <c r="I51" s="32">
        <v>2200</v>
      </c>
      <c r="J51" s="33">
        <f t="shared" si="7"/>
        <v>25</v>
      </c>
      <c r="K51" s="25">
        <f t="shared" si="8"/>
        <v>2.60070635653409</v>
      </c>
      <c r="L51" s="26">
        <f t="shared" si="9"/>
        <v>3521.5539843749975</v>
      </c>
      <c r="N51" s="35" t="s">
        <v>47</v>
      </c>
      <c r="O51" s="35"/>
    </row>
    <row r="52" spans="1:15" s="34" customFormat="1" x14ac:dyDescent="0.3">
      <c r="A52" s="15">
        <v>41653</v>
      </c>
      <c r="B52" s="32">
        <v>-15</v>
      </c>
      <c r="C52" s="32">
        <v>46</v>
      </c>
      <c r="D52" s="32">
        <v>25</v>
      </c>
      <c r="E52" s="32">
        <v>31</v>
      </c>
      <c r="F52" s="32" t="s">
        <v>29</v>
      </c>
      <c r="G52" s="32">
        <v>750</v>
      </c>
      <c r="H52" s="23">
        <f t="shared" si="6"/>
        <v>4872.4761749999989</v>
      </c>
      <c r="I52" s="32">
        <v>2085</v>
      </c>
      <c r="J52" s="33">
        <f t="shared" si="7"/>
        <v>21</v>
      </c>
      <c r="K52" s="25">
        <f t="shared" si="8"/>
        <v>2.3369190287769777</v>
      </c>
      <c r="L52" s="26">
        <f t="shared" si="9"/>
        <v>2787.4761749999989</v>
      </c>
      <c r="N52" s="35" t="s">
        <v>48</v>
      </c>
      <c r="O52" s="35"/>
    </row>
    <row r="53" spans="1:15" s="34" customFormat="1" x14ac:dyDescent="0.3">
      <c r="A53" s="15">
        <v>41663</v>
      </c>
      <c r="B53" s="32">
        <v>-20</v>
      </c>
      <c r="C53" s="32">
        <v>44</v>
      </c>
      <c r="D53" s="32">
        <v>25</v>
      </c>
      <c r="E53" s="32">
        <v>31</v>
      </c>
      <c r="F53" s="32" t="s">
        <v>29</v>
      </c>
      <c r="G53" s="32">
        <v>750</v>
      </c>
      <c r="H53" s="23">
        <f t="shared" si="6"/>
        <v>4433.7316999999985</v>
      </c>
      <c r="I53" s="32">
        <v>1930</v>
      </c>
      <c r="J53" s="33">
        <f t="shared" si="7"/>
        <v>19</v>
      </c>
      <c r="K53" s="25">
        <f t="shared" si="8"/>
        <v>2.2972703108808283</v>
      </c>
      <c r="L53" s="26">
        <f t="shared" si="9"/>
        <v>2503.7316999999985</v>
      </c>
      <c r="N53" s="35" t="s">
        <v>49</v>
      </c>
      <c r="O53" s="35"/>
    </row>
    <row r="54" spans="1:15" s="34" customFormat="1" x14ac:dyDescent="0.3">
      <c r="A54" s="15">
        <v>42010</v>
      </c>
      <c r="B54" s="32">
        <v>-15</v>
      </c>
      <c r="C54" s="32">
        <v>49.1</v>
      </c>
      <c r="D54" s="32">
        <v>27.4</v>
      </c>
      <c r="E54" s="32">
        <v>31</v>
      </c>
      <c r="F54" s="32" t="s">
        <v>29</v>
      </c>
      <c r="G54" s="32">
        <v>750</v>
      </c>
      <c r="H54" s="23">
        <f t="shared" si="6"/>
        <v>4991.7549708031247</v>
      </c>
      <c r="I54" s="32">
        <v>2250</v>
      </c>
      <c r="J54" s="33">
        <f t="shared" si="7"/>
        <v>21.700000000000003</v>
      </c>
      <c r="K54" s="25">
        <f t="shared" si="8"/>
        <v>2.2185577648013886</v>
      </c>
      <c r="L54" s="26">
        <f t="shared" si="9"/>
        <v>2741.7549708031247</v>
      </c>
      <c r="N54" s="35" t="s">
        <v>50</v>
      </c>
      <c r="O54" s="35"/>
    </row>
    <row r="55" spans="1:15" s="34" customFormat="1" x14ac:dyDescent="0.3">
      <c r="A55" s="15">
        <v>43223</v>
      </c>
      <c r="B55" s="32">
        <v>14</v>
      </c>
      <c r="C55" s="32">
        <v>36.6</v>
      </c>
      <c r="D55" s="32">
        <v>24</v>
      </c>
      <c r="E55" s="32">
        <v>21</v>
      </c>
      <c r="F55" s="32" t="s">
        <v>27</v>
      </c>
      <c r="G55" s="32">
        <v>282</v>
      </c>
      <c r="H55" s="23">
        <f t="shared" si="6"/>
        <v>1130.4685230677999</v>
      </c>
      <c r="I55" s="32">
        <v>260</v>
      </c>
      <c r="J55" s="33">
        <f t="shared" si="7"/>
        <v>12.600000000000001</v>
      </c>
      <c r="K55" s="25">
        <f t="shared" si="8"/>
        <v>4.3479558579530764</v>
      </c>
      <c r="L55" s="26">
        <f t="shared" si="9"/>
        <v>870.46852306779988</v>
      </c>
      <c r="N55" s="36" t="s">
        <v>69</v>
      </c>
      <c r="O55" s="35"/>
    </row>
    <row r="56" spans="1:15" s="34" customFormat="1" x14ac:dyDescent="0.3">
      <c r="A56" s="27">
        <v>43672</v>
      </c>
      <c r="B56" s="28">
        <v>27.5</v>
      </c>
      <c r="C56" s="28">
        <v>8.1</v>
      </c>
      <c r="D56" s="28">
        <v>22.9</v>
      </c>
      <c r="E56" s="28">
        <v>16</v>
      </c>
      <c r="F56" s="28" t="s">
        <v>29</v>
      </c>
      <c r="G56" s="28">
        <v>672</v>
      </c>
      <c r="H56" s="29">
        <f t="shared" si="6"/>
        <v>-3498.3204596143987</v>
      </c>
      <c r="I56" s="28">
        <v>903</v>
      </c>
      <c r="J56" s="28">
        <f>C56-D56</f>
        <v>-14.799999999999999</v>
      </c>
      <c r="K56" s="30">
        <f>H56/I56</f>
        <v>-3.8741090361178281</v>
      </c>
      <c r="L56" s="31">
        <f>H56-I56</f>
        <v>-4401.3204596143987</v>
      </c>
      <c r="N56" s="40" t="s">
        <v>70</v>
      </c>
      <c r="O56" s="35"/>
    </row>
    <row r="57" spans="1:15" s="34" customFormat="1" x14ac:dyDescent="0.3">
      <c r="A57" s="27">
        <v>43673</v>
      </c>
      <c r="B57" s="28">
        <v>27.5</v>
      </c>
      <c r="C57" s="28">
        <v>5.6</v>
      </c>
      <c r="D57" s="28">
        <v>23.2</v>
      </c>
      <c r="E57" s="28">
        <v>16</v>
      </c>
      <c r="F57" s="41" t="s">
        <v>14</v>
      </c>
      <c r="G57" s="28">
        <v>516</v>
      </c>
      <c r="H57" s="29">
        <f t="shared" ref="H57" si="10">((C57-D57)*G57*(1.301-0.00525*C57+0.000023*C57*C57)*1.005/3.6)</f>
        <v>-3225.6906947583993</v>
      </c>
      <c r="I57" s="28">
        <v>865</v>
      </c>
      <c r="J57" s="28">
        <f>C57-D57</f>
        <v>-17.600000000000001</v>
      </c>
      <c r="K57" s="30">
        <f>H57/I57</f>
        <v>-3.7291221904721379</v>
      </c>
      <c r="L57" s="31">
        <f>H57-I57</f>
        <v>-4090.6906947583993</v>
      </c>
      <c r="N57" s="40" t="s">
        <v>71</v>
      </c>
      <c r="O57" s="35"/>
    </row>
    <row r="58" spans="1:15" s="34" customFormat="1" x14ac:dyDescent="0.3">
      <c r="A58" s="27">
        <v>43999</v>
      </c>
      <c r="B58" s="28">
        <v>28.5</v>
      </c>
      <c r="C58" s="28">
        <v>10.6</v>
      </c>
      <c r="D58" s="28">
        <v>23.6</v>
      </c>
      <c r="E58" s="28">
        <v>16</v>
      </c>
      <c r="F58" s="41" t="s">
        <v>29</v>
      </c>
      <c r="G58" s="28">
        <v>672</v>
      </c>
      <c r="H58" s="29">
        <f t="shared" ref="H58" si="11">((C58-D58)*G58*(1.301-0.00525*C58+0.000023*C58*C58)*1.005/3.6)</f>
        <v>-3043.4621220640006</v>
      </c>
      <c r="I58" s="28">
        <v>641</v>
      </c>
      <c r="J58" s="28">
        <f>C58-D58</f>
        <v>-13.000000000000002</v>
      </c>
      <c r="K58" s="30">
        <f>H58/I58</f>
        <v>-4.7479908300530429</v>
      </c>
      <c r="L58" s="31">
        <f>H58-I58</f>
        <v>-3684.4621220640006</v>
      </c>
      <c r="N58" s="40" t="s">
        <v>71</v>
      </c>
      <c r="O58" s="35"/>
    </row>
    <row r="59" spans="1:15" s="34" customFormat="1" x14ac:dyDescent="0.3">
      <c r="A59" s="27">
        <v>43999</v>
      </c>
      <c r="B59" s="28">
        <v>28.5</v>
      </c>
      <c r="C59" s="28">
        <v>8.1999999999999993</v>
      </c>
      <c r="D59" s="28">
        <v>24</v>
      </c>
      <c r="E59" s="28">
        <v>16</v>
      </c>
      <c r="F59" s="41" t="s">
        <v>14</v>
      </c>
      <c r="G59" s="28">
        <v>516</v>
      </c>
      <c r="H59" s="29">
        <f t="shared" ref="H59" si="12">((C59-D59)*G59*(1.301-0.00525*C59+0.000023*C59*C59)*1.005/3.6)</f>
        <v>-2866.6014845547993</v>
      </c>
      <c r="I59" s="28">
        <v>632</v>
      </c>
      <c r="J59" s="28">
        <f>C59-D59</f>
        <v>-15.8</v>
      </c>
      <c r="K59" s="30">
        <f>H59/I59</f>
        <v>-4.5357618426499986</v>
      </c>
      <c r="L59" s="31">
        <f>H59-I59</f>
        <v>-3498.6014845547993</v>
      </c>
      <c r="N59" s="40" t="s">
        <v>71</v>
      </c>
      <c r="O59" s="35"/>
    </row>
    <row r="60" spans="1:15" s="34" customFormat="1" x14ac:dyDescent="0.3">
      <c r="A60" s="15"/>
      <c r="B60" s="32"/>
      <c r="C60" s="32"/>
      <c r="D60" s="32"/>
      <c r="E60" s="32"/>
      <c r="F60" s="32"/>
      <c r="G60" s="32"/>
      <c r="H60" s="23">
        <f t="shared" si="6"/>
        <v>0</v>
      </c>
      <c r="I60" s="32"/>
      <c r="J60" s="33">
        <f t="shared" si="7"/>
        <v>0</v>
      </c>
      <c r="K60" s="25" t="e">
        <f t="shared" si="8"/>
        <v>#DIV/0!</v>
      </c>
      <c r="L60" s="26">
        <f t="shared" si="9"/>
        <v>0</v>
      </c>
      <c r="N60" s="35"/>
      <c r="O60" s="35"/>
    </row>
    <row r="61" spans="1:15" s="34" customFormat="1" x14ac:dyDescent="0.3">
      <c r="A61" s="15"/>
      <c r="B61" s="32"/>
      <c r="C61" s="32"/>
      <c r="D61" s="32"/>
      <c r="E61" s="32"/>
      <c r="F61" s="32"/>
      <c r="G61" s="32"/>
      <c r="H61" s="23">
        <f t="shared" si="6"/>
        <v>0</v>
      </c>
      <c r="I61" s="32"/>
      <c r="J61" s="33">
        <f t="shared" si="7"/>
        <v>0</v>
      </c>
      <c r="K61" s="25" t="e">
        <f t="shared" si="8"/>
        <v>#DIV/0!</v>
      </c>
      <c r="L61" s="26">
        <f t="shared" si="9"/>
        <v>0</v>
      </c>
      <c r="N61" s="35"/>
      <c r="O61" s="35"/>
    </row>
    <row r="62" spans="1:15" s="34" customFormat="1" x14ac:dyDescent="0.3">
      <c r="A62" s="15"/>
      <c r="B62" s="32"/>
      <c r="C62" s="32"/>
      <c r="D62" s="32"/>
      <c r="E62" s="32"/>
      <c r="F62" s="32"/>
      <c r="G62" s="32"/>
      <c r="H62" s="23">
        <f t="shared" si="6"/>
        <v>0</v>
      </c>
      <c r="I62" s="32"/>
      <c r="J62" s="33">
        <f t="shared" si="7"/>
        <v>0</v>
      </c>
      <c r="K62" s="25" t="e">
        <f t="shared" si="8"/>
        <v>#DIV/0!</v>
      </c>
      <c r="L62" s="26">
        <f t="shared" si="9"/>
        <v>0</v>
      </c>
      <c r="N62" s="35"/>
      <c r="O62" s="35"/>
    </row>
    <row r="63" spans="1:15" s="34" customFormat="1" x14ac:dyDescent="0.3">
      <c r="A63" s="15"/>
      <c r="B63" s="32"/>
      <c r="C63" s="32"/>
      <c r="D63" s="32"/>
      <c r="E63" s="32"/>
      <c r="F63" s="32"/>
      <c r="G63" s="32"/>
      <c r="H63" s="23">
        <f t="shared" si="6"/>
        <v>0</v>
      </c>
      <c r="I63" s="32"/>
      <c r="J63" s="33">
        <f t="shared" si="7"/>
        <v>0</v>
      </c>
      <c r="K63" s="25" t="e">
        <f t="shared" si="8"/>
        <v>#DIV/0!</v>
      </c>
      <c r="L63" s="26">
        <f t="shared" si="9"/>
        <v>0</v>
      </c>
      <c r="N63" s="35"/>
      <c r="O63" s="35"/>
    </row>
    <row r="64" spans="1:15" s="34" customFormat="1" x14ac:dyDescent="0.3">
      <c r="A64" s="15"/>
      <c r="B64" s="32"/>
      <c r="C64" s="32"/>
      <c r="D64" s="32"/>
      <c r="E64" s="32"/>
      <c r="F64" s="32"/>
      <c r="G64" s="32"/>
      <c r="H64" s="23">
        <f t="shared" si="6"/>
        <v>0</v>
      </c>
      <c r="I64" s="32"/>
      <c r="J64" s="33">
        <f t="shared" si="7"/>
        <v>0</v>
      </c>
      <c r="K64" s="25" t="e">
        <f t="shared" si="8"/>
        <v>#DIV/0!</v>
      </c>
      <c r="L64" s="26">
        <f t="shared" si="9"/>
        <v>0</v>
      </c>
      <c r="N64" s="35"/>
      <c r="O64" s="35"/>
    </row>
    <row r="65" spans="1:15" s="34" customFormat="1" x14ac:dyDescent="0.3">
      <c r="A65" s="15"/>
      <c r="B65" s="32"/>
      <c r="C65" s="32"/>
      <c r="D65" s="32"/>
      <c r="E65" s="32"/>
      <c r="F65" s="32"/>
      <c r="G65" s="32"/>
      <c r="H65" s="23">
        <f t="shared" si="6"/>
        <v>0</v>
      </c>
      <c r="I65" s="32"/>
      <c r="J65" s="33">
        <f t="shared" si="7"/>
        <v>0</v>
      </c>
      <c r="K65" s="25" t="e">
        <f t="shared" si="8"/>
        <v>#DIV/0!</v>
      </c>
      <c r="L65" s="26">
        <f t="shared" si="9"/>
        <v>0</v>
      </c>
      <c r="N65" s="35"/>
      <c r="O65" s="35"/>
    </row>
    <row r="66" spans="1:15" s="34" customFormat="1" x14ac:dyDescent="0.3">
      <c r="A66" s="15"/>
      <c r="B66" s="32"/>
      <c r="C66" s="32"/>
      <c r="D66" s="32"/>
      <c r="E66" s="32"/>
      <c r="F66" s="32"/>
      <c r="G66" s="32"/>
      <c r="H66" s="23">
        <f t="shared" si="6"/>
        <v>0</v>
      </c>
      <c r="I66" s="32"/>
      <c r="J66" s="33">
        <f t="shared" si="7"/>
        <v>0</v>
      </c>
      <c r="K66" s="25" t="e">
        <f t="shared" si="8"/>
        <v>#DIV/0!</v>
      </c>
      <c r="L66" s="26">
        <f t="shared" si="9"/>
        <v>0</v>
      </c>
      <c r="N66" s="35"/>
      <c r="O66" s="35"/>
    </row>
    <row r="67" spans="1:15" s="34" customFormat="1" x14ac:dyDescent="0.3">
      <c r="A67" s="15"/>
      <c r="B67" s="32"/>
      <c r="C67" s="32"/>
      <c r="D67" s="32"/>
      <c r="E67" s="32"/>
      <c r="F67" s="32"/>
      <c r="G67" s="32"/>
      <c r="H67" s="23">
        <f t="shared" si="6"/>
        <v>0</v>
      </c>
      <c r="I67" s="32"/>
      <c r="J67" s="33">
        <f t="shared" si="7"/>
        <v>0</v>
      </c>
      <c r="K67" s="25" t="e">
        <f t="shared" si="8"/>
        <v>#DIV/0!</v>
      </c>
      <c r="L67" s="26">
        <f t="shared" si="9"/>
        <v>0</v>
      </c>
      <c r="N67" s="35"/>
      <c r="O67" s="35"/>
    </row>
    <row r="68" spans="1:15" s="34" customFormat="1" x14ac:dyDescent="0.3">
      <c r="A68" s="15"/>
      <c r="B68" s="32"/>
      <c r="C68" s="32"/>
      <c r="D68" s="32"/>
      <c r="E68" s="32"/>
      <c r="F68" s="32"/>
      <c r="G68" s="32"/>
      <c r="H68" s="23">
        <f t="shared" si="6"/>
        <v>0</v>
      </c>
      <c r="I68" s="32"/>
      <c r="J68" s="33">
        <f t="shared" si="7"/>
        <v>0</v>
      </c>
      <c r="K68" s="25" t="e">
        <f t="shared" si="8"/>
        <v>#DIV/0!</v>
      </c>
      <c r="L68" s="26">
        <f t="shared" si="9"/>
        <v>0</v>
      </c>
      <c r="N68" s="35"/>
      <c r="O68" s="35"/>
    </row>
    <row r="69" spans="1:15" s="34" customFormat="1" x14ac:dyDescent="0.3">
      <c r="A69" s="15"/>
      <c r="B69" s="32"/>
      <c r="C69" s="32"/>
      <c r="D69" s="32"/>
      <c r="E69" s="32"/>
      <c r="F69" s="32"/>
      <c r="G69" s="32"/>
      <c r="H69" s="23">
        <f t="shared" si="6"/>
        <v>0</v>
      </c>
      <c r="I69" s="32"/>
      <c r="J69" s="33">
        <f t="shared" si="7"/>
        <v>0</v>
      </c>
      <c r="K69" s="25" t="e">
        <f t="shared" si="8"/>
        <v>#DIV/0!</v>
      </c>
      <c r="L69" s="26">
        <f t="shared" si="9"/>
        <v>0</v>
      </c>
      <c r="N69" s="35"/>
      <c r="O69" s="35"/>
    </row>
    <row r="70" spans="1:15" s="34" customFormat="1" x14ac:dyDescent="0.3">
      <c r="A70" s="15"/>
      <c r="B70" s="32"/>
      <c r="C70" s="32"/>
      <c r="D70" s="32"/>
      <c r="E70" s="32"/>
      <c r="F70" s="32"/>
      <c r="G70" s="32"/>
      <c r="H70" s="23">
        <f t="shared" si="6"/>
        <v>0</v>
      </c>
      <c r="I70" s="32"/>
      <c r="J70" s="33">
        <f t="shared" si="7"/>
        <v>0</v>
      </c>
      <c r="K70" s="25" t="e">
        <f t="shared" si="8"/>
        <v>#DIV/0!</v>
      </c>
      <c r="L70" s="26">
        <f t="shared" si="9"/>
        <v>0</v>
      </c>
      <c r="N70" s="35"/>
      <c r="O70" s="35"/>
    </row>
    <row r="71" spans="1:15" s="34" customFormat="1" x14ac:dyDescent="0.3">
      <c r="A71" s="15"/>
      <c r="B71" s="32"/>
      <c r="C71" s="32"/>
      <c r="D71" s="32"/>
      <c r="E71" s="32"/>
      <c r="F71" s="32"/>
      <c r="G71" s="32"/>
      <c r="H71" s="23">
        <f t="shared" si="6"/>
        <v>0</v>
      </c>
      <c r="I71" s="32"/>
      <c r="J71" s="33">
        <f t="shared" si="7"/>
        <v>0</v>
      </c>
      <c r="K71" s="25" t="e">
        <f t="shared" si="8"/>
        <v>#DIV/0!</v>
      </c>
      <c r="L71" s="26">
        <f t="shared" si="9"/>
        <v>0</v>
      </c>
      <c r="N71" s="35"/>
      <c r="O71" s="35"/>
    </row>
    <row r="72" spans="1:15" s="34" customFormat="1" x14ac:dyDescent="0.3">
      <c r="A72" s="15"/>
      <c r="B72" s="32"/>
      <c r="C72" s="32"/>
      <c r="D72" s="32"/>
      <c r="E72" s="32"/>
      <c r="F72" s="32"/>
      <c r="G72" s="32"/>
      <c r="H72" s="23">
        <f t="shared" si="6"/>
        <v>0</v>
      </c>
      <c r="I72" s="32"/>
      <c r="J72" s="33">
        <f t="shared" si="7"/>
        <v>0</v>
      </c>
      <c r="K72" s="25" t="e">
        <f t="shared" si="8"/>
        <v>#DIV/0!</v>
      </c>
      <c r="L72" s="26">
        <f t="shared" si="9"/>
        <v>0</v>
      </c>
      <c r="N72" s="35"/>
      <c r="O72" s="35"/>
    </row>
    <row r="73" spans="1:15" s="34" customFormat="1" x14ac:dyDescent="0.3">
      <c r="A73" s="15"/>
      <c r="B73" s="32"/>
      <c r="C73" s="32"/>
      <c r="D73" s="32"/>
      <c r="E73" s="32"/>
      <c r="F73" s="32"/>
      <c r="G73" s="32"/>
      <c r="H73" s="23">
        <f t="shared" si="6"/>
        <v>0</v>
      </c>
      <c r="I73" s="32"/>
      <c r="J73" s="33">
        <f t="shared" si="7"/>
        <v>0</v>
      </c>
      <c r="K73" s="25" t="e">
        <f t="shared" si="8"/>
        <v>#DIV/0!</v>
      </c>
      <c r="L73" s="26">
        <f t="shared" si="9"/>
        <v>0</v>
      </c>
      <c r="N73" s="35"/>
      <c r="O73" s="35"/>
    </row>
    <row r="74" spans="1:15" s="34" customFormat="1" x14ac:dyDescent="0.3">
      <c r="A74" s="15"/>
      <c r="B74" s="32"/>
      <c r="C74" s="32"/>
      <c r="D74" s="32"/>
      <c r="E74" s="32"/>
      <c r="F74" s="32"/>
      <c r="G74" s="32"/>
      <c r="H74" s="23">
        <f t="shared" si="6"/>
        <v>0</v>
      </c>
      <c r="I74" s="32"/>
      <c r="J74" s="33">
        <f t="shared" si="7"/>
        <v>0</v>
      </c>
      <c r="K74" s="25" t="e">
        <f t="shared" si="8"/>
        <v>#DIV/0!</v>
      </c>
      <c r="L74" s="26">
        <f t="shared" si="9"/>
        <v>0</v>
      </c>
      <c r="N74" s="35"/>
      <c r="O74" s="35"/>
    </row>
    <row r="75" spans="1:15" s="34" customFormat="1" x14ac:dyDescent="0.3">
      <c r="A75" s="15"/>
      <c r="B75" s="32"/>
      <c r="C75" s="32"/>
      <c r="D75" s="32"/>
      <c r="E75" s="32"/>
      <c r="F75" s="32"/>
      <c r="G75" s="32"/>
      <c r="H75" s="23">
        <f t="shared" si="6"/>
        <v>0</v>
      </c>
      <c r="I75" s="32"/>
      <c r="J75" s="33">
        <f t="shared" si="7"/>
        <v>0</v>
      </c>
      <c r="K75" s="25" t="e">
        <f t="shared" si="8"/>
        <v>#DIV/0!</v>
      </c>
      <c r="L75" s="26">
        <f t="shared" si="9"/>
        <v>0</v>
      </c>
      <c r="N75" s="35"/>
      <c r="O75" s="35"/>
    </row>
    <row r="76" spans="1:15" s="34" customFormat="1" x14ac:dyDescent="0.3">
      <c r="A76" s="15"/>
      <c r="B76" s="32"/>
      <c r="C76" s="32"/>
      <c r="D76" s="32"/>
      <c r="E76" s="32"/>
      <c r="F76" s="32"/>
      <c r="G76" s="32"/>
      <c r="H76" s="23">
        <f t="shared" si="6"/>
        <v>0</v>
      </c>
      <c r="I76" s="32"/>
      <c r="J76" s="33">
        <f t="shared" si="7"/>
        <v>0</v>
      </c>
      <c r="K76" s="25" t="e">
        <f t="shared" si="8"/>
        <v>#DIV/0!</v>
      </c>
      <c r="L76" s="26">
        <f t="shared" si="9"/>
        <v>0</v>
      </c>
      <c r="N76" s="35"/>
      <c r="O76" s="35"/>
    </row>
    <row r="77" spans="1:15" s="34" customFormat="1" x14ac:dyDescent="0.3">
      <c r="A77" s="15"/>
      <c r="B77" s="32"/>
      <c r="C77" s="32"/>
      <c r="D77" s="32"/>
      <c r="E77" s="32"/>
      <c r="F77" s="32"/>
      <c r="G77" s="32"/>
      <c r="H77" s="23">
        <f t="shared" si="6"/>
        <v>0</v>
      </c>
      <c r="I77" s="32"/>
      <c r="J77" s="33">
        <f t="shared" si="7"/>
        <v>0</v>
      </c>
      <c r="K77" s="25" t="e">
        <f t="shared" si="8"/>
        <v>#DIV/0!</v>
      </c>
      <c r="L77" s="26">
        <f t="shared" si="9"/>
        <v>0</v>
      </c>
      <c r="N77" s="35"/>
      <c r="O77" s="35"/>
    </row>
    <row r="78" spans="1:15" s="34" customFormat="1" x14ac:dyDescent="0.3">
      <c r="A78" s="15"/>
      <c r="B78" s="32"/>
      <c r="C78" s="32"/>
      <c r="D78" s="32"/>
      <c r="E78" s="32"/>
      <c r="F78" s="32"/>
      <c r="G78" s="32"/>
      <c r="H78" s="23">
        <f t="shared" si="6"/>
        <v>0</v>
      </c>
      <c r="I78" s="32"/>
      <c r="J78" s="33">
        <f t="shared" si="7"/>
        <v>0</v>
      </c>
      <c r="K78" s="25" t="e">
        <f t="shared" si="8"/>
        <v>#DIV/0!</v>
      </c>
      <c r="L78" s="26">
        <f t="shared" si="9"/>
        <v>0</v>
      </c>
      <c r="N78" s="35"/>
      <c r="O78" s="35"/>
    </row>
    <row r="79" spans="1:15" s="34" customFormat="1" x14ac:dyDescent="0.3">
      <c r="A79" s="15"/>
      <c r="B79" s="32"/>
      <c r="C79" s="32"/>
      <c r="D79" s="32"/>
      <c r="E79" s="32"/>
      <c r="F79" s="32"/>
      <c r="G79" s="32"/>
      <c r="H79" s="23">
        <f t="shared" si="6"/>
        <v>0</v>
      </c>
      <c r="I79" s="32"/>
      <c r="J79" s="33">
        <f t="shared" si="7"/>
        <v>0</v>
      </c>
      <c r="K79" s="25" t="e">
        <f t="shared" si="8"/>
        <v>#DIV/0!</v>
      </c>
      <c r="L79" s="26">
        <f t="shared" si="9"/>
        <v>0</v>
      </c>
      <c r="N79" s="35"/>
      <c r="O79" s="35"/>
    </row>
    <row r="80" spans="1:15" s="34" customFormat="1" x14ac:dyDescent="0.3">
      <c r="A80" s="15"/>
      <c r="B80" s="32"/>
      <c r="C80" s="32"/>
      <c r="D80" s="32"/>
      <c r="E80" s="32"/>
      <c r="F80" s="32"/>
      <c r="G80" s="32"/>
      <c r="H80" s="23">
        <f t="shared" si="6"/>
        <v>0</v>
      </c>
      <c r="I80" s="32"/>
      <c r="J80" s="33">
        <f t="shared" si="7"/>
        <v>0</v>
      </c>
      <c r="K80" s="25" t="e">
        <f t="shared" si="8"/>
        <v>#DIV/0!</v>
      </c>
      <c r="L80" s="26">
        <f t="shared" si="9"/>
        <v>0</v>
      </c>
      <c r="N80" s="35"/>
      <c r="O80" s="35"/>
    </row>
    <row r="81" spans="1:15" s="34" customFormat="1" x14ac:dyDescent="0.3">
      <c r="A81" s="15"/>
      <c r="B81" s="32"/>
      <c r="C81" s="32"/>
      <c r="D81" s="32"/>
      <c r="E81" s="32"/>
      <c r="F81" s="32"/>
      <c r="G81" s="32"/>
      <c r="H81" s="23">
        <f t="shared" si="6"/>
        <v>0</v>
      </c>
      <c r="I81" s="32"/>
      <c r="J81" s="33">
        <f t="shared" si="7"/>
        <v>0</v>
      </c>
      <c r="K81" s="25" t="e">
        <f t="shared" si="8"/>
        <v>#DIV/0!</v>
      </c>
      <c r="L81" s="26">
        <f t="shared" si="9"/>
        <v>0</v>
      </c>
      <c r="N81" s="35"/>
      <c r="O81" s="35"/>
    </row>
    <row r="82" spans="1:15" s="34" customFormat="1" x14ac:dyDescent="0.3">
      <c r="A82" s="15"/>
      <c r="B82" s="32"/>
      <c r="C82" s="32"/>
      <c r="D82" s="32"/>
      <c r="E82" s="32"/>
      <c r="F82" s="32"/>
      <c r="G82" s="32"/>
      <c r="H82" s="23">
        <f t="shared" si="6"/>
        <v>0</v>
      </c>
      <c r="I82" s="32"/>
      <c r="J82" s="33">
        <f t="shared" si="7"/>
        <v>0</v>
      </c>
      <c r="K82" s="25" t="e">
        <f t="shared" si="8"/>
        <v>#DIV/0!</v>
      </c>
      <c r="L82" s="26">
        <f t="shared" si="9"/>
        <v>0</v>
      </c>
      <c r="N82" s="35"/>
      <c r="O82" s="35"/>
    </row>
    <row r="83" spans="1:15" s="34" customFormat="1" x14ac:dyDescent="0.3">
      <c r="A83" s="15"/>
      <c r="B83" s="32"/>
      <c r="C83" s="32"/>
      <c r="D83" s="32"/>
      <c r="E83" s="32"/>
      <c r="F83" s="32"/>
      <c r="G83" s="32"/>
      <c r="H83" s="23">
        <f t="shared" si="6"/>
        <v>0</v>
      </c>
      <c r="I83" s="32"/>
      <c r="J83" s="33">
        <f t="shared" si="7"/>
        <v>0</v>
      </c>
      <c r="K83" s="25" t="e">
        <f t="shared" si="8"/>
        <v>#DIV/0!</v>
      </c>
      <c r="L83" s="26">
        <f t="shared" si="9"/>
        <v>0</v>
      </c>
      <c r="N83" s="35"/>
      <c r="O83" s="35"/>
    </row>
    <row r="84" spans="1:15" s="34" customFormat="1" x14ac:dyDescent="0.3">
      <c r="A84" s="15"/>
      <c r="B84" s="32"/>
      <c r="C84" s="32"/>
      <c r="D84" s="32"/>
      <c r="E84" s="32"/>
      <c r="F84" s="32"/>
      <c r="G84" s="32"/>
      <c r="H84" s="23">
        <f t="shared" si="6"/>
        <v>0</v>
      </c>
      <c r="I84" s="32"/>
      <c r="J84" s="33">
        <f t="shared" si="7"/>
        <v>0</v>
      </c>
      <c r="K84" s="25" t="e">
        <f t="shared" si="8"/>
        <v>#DIV/0!</v>
      </c>
      <c r="L84" s="26">
        <f t="shared" si="9"/>
        <v>0</v>
      </c>
      <c r="N84" s="35"/>
      <c r="O84" s="35"/>
    </row>
    <row r="85" spans="1:15" s="34" customFormat="1" x14ac:dyDescent="0.3">
      <c r="A85" s="15"/>
      <c r="B85" s="32"/>
      <c r="C85" s="32"/>
      <c r="D85" s="32"/>
      <c r="E85" s="32"/>
      <c r="F85" s="32"/>
      <c r="G85" s="32"/>
      <c r="H85" s="23">
        <f t="shared" si="6"/>
        <v>0</v>
      </c>
      <c r="I85" s="32"/>
      <c r="J85" s="33">
        <f t="shared" si="7"/>
        <v>0</v>
      </c>
      <c r="K85" s="25" t="e">
        <f t="shared" si="8"/>
        <v>#DIV/0!</v>
      </c>
      <c r="L85" s="26">
        <f t="shared" si="9"/>
        <v>0</v>
      </c>
      <c r="N85" s="35"/>
      <c r="O85" s="35"/>
    </row>
    <row r="86" spans="1:15" s="34" customFormat="1" x14ac:dyDescent="0.3">
      <c r="A86" s="15"/>
      <c r="B86" s="32"/>
      <c r="C86" s="32"/>
      <c r="D86" s="32"/>
      <c r="E86" s="32"/>
      <c r="F86" s="32"/>
      <c r="G86" s="32"/>
      <c r="H86" s="23">
        <f t="shared" si="6"/>
        <v>0</v>
      </c>
      <c r="I86" s="32"/>
      <c r="J86" s="33">
        <f t="shared" si="7"/>
        <v>0</v>
      </c>
      <c r="K86" s="25" t="e">
        <f t="shared" si="8"/>
        <v>#DIV/0!</v>
      </c>
      <c r="L86" s="26">
        <f t="shared" si="9"/>
        <v>0</v>
      </c>
      <c r="N86" s="35"/>
      <c r="O86" s="35"/>
    </row>
    <row r="87" spans="1:15" s="34" customFormat="1" x14ac:dyDescent="0.3">
      <c r="A87" s="15"/>
      <c r="B87" s="32"/>
      <c r="C87" s="32"/>
      <c r="D87" s="32"/>
      <c r="E87" s="32"/>
      <c r="F87" s="32"/>
      <c r="G87" s="32"/>
      <c r="H87" s="23">
        <f t="shared" si="6"/>
        <v>0</v>
      </c>
      <c r="I87" s="32"/>
      <c r="J87" s="33">
        <f t="shared" si="7"/>
        <v>0</v>
      </c>
      <c r="K87" s="25" t="e">
        <f t="shared" si="8"/>
        <v>#DIV/0!</v>
      </c>
      <c r="L87" s="26">
        <f t="shared" si="9"/>
        <v>0</v>
      </c>
      <c r="N87" s="35"/>
      <c r="O87" s="35"/>
    </row>
    <row r="88" spans="1:15" s="34" customFormat="1" x14ac:dyDescent="0.3">
      <c r="A88" s="15"/>
      <c r="B88" s="32"/>
      <c r="C88" s="32"/>
      <c r="D88" s="32"/>
      <c r="E88" s="32"/>
      <c r="F88" s="32"/>
      <c r="G88" s="32"/>
      <c r="H88" s="23">
        <f t="shared" si="6"/>
        <v>0</v>
      </c>
      <c r="I88" s="32"/>
      <c r="J88" s="33">
        <f t="shared" si="7"/>
        <v>0</v>
      </c>
      <c r="K88" s="25" t="e">
        <f t="shared" si="8"/>
        <v>#DIV/0!</v>
      </c>
      <c r="L88" s="26">
        <f t="shared" si="9"/>
        <v>0</v>
      </c>
      <c r="N88" s="35"/>
      <c r="O88" s="35"/>
    </row>
    <row r="89" spans="1:15" s="34" customFormat="1" x14ac:dyDescent="0.3">
      <c r="A89" s="15"/>
      <c r="B89" s="32"/>
      <c r="C89" s="32"/>
      <c r="D89" s="32"/>
      <c r="E89" s="32"/>
      <c r="F89" s="32"/>
      <c r="G89" s="32"/>
      <c r="H89" s="23">
        <f t="shared" si="6"/>
        <v>0</v>
      </c>
      <c r="I89" s="32"/>
      <c r="J89" s="33">
        <f t="shared" si="7"/>
        <v>0</v>
      </c>
      <c r="K89" s="25" t="e">
        <f t="shared" si="8"/>
        <v>#DIV/0!</v>
      </c>
      <c r="L89" s="26">
        <f t="shared" si="9"/>
        <v>0</v>
      </c>
      <c r="N89" s="35"/>
      <c r="O89" s="35"/>
    </row>
    <row r="90" spans="1:15" s="34" customFormat="1" x14ac:dyDescent="0.3">
      <c r="A90" s="15"/>
      <c r="B90" s="32"/>
      <c r="C90" s="32"/>
      <c r="D90" s="32"/>
      <c r="E90" s="32"/>
      <c r="F90" s="32"/>
      <c r="G90" s="32"/>
      <c r="H90" s="23">
        <f t="shared" si="6"/>
        <v>0</v>
      </c>
      <c r="I90" s="32"/>
      <c r="J90" s="33">
        <f t="shared" si="7"/>
        <v>0</v>
      </c>
      <c r="K90" s="25" t="e">
        <f t="shared" si="8"/>
        <v>#DIV/0!</v>
      </c>
      <c r="L90" s="26">
        <f t="shared" si="9"/>
        <v>0</v>
      </c>
      <c r="N90" s="35"/>
      <c r="O90" s="35"/>
    </row>
    <row r="91" spans="1:15" s="34" customFormat="1" x14ac:dyDescent="0.3">
      <c r="A91" s="15"/>
      <c r="B91" s="32"/>
      <c r="C91" s="32"/>
      <c r="D91" s="32"/>
      <c r="E91" s="32"/>
      <c r="F91" s="32"/>
      <c r="G91" s="32"/>
      <c r="H91" s="23">
        <f t="shared" si="6"/>
        <v>0</v>
      </c>
      <c r="I91" s="32"/>
      <c r="J91" s="33">
        <f t="shared" si="7"/>
        <v>0</v>
      </c>
      <c r="K91" s="25" t="e">
        <f t="shared" si="8"/>
        <v>#DIV/0!</v>
      </c>
      <c r="L91" s="26">
        <f t="shared" si="9"/>
        <v>0</v>
      </c>
      <c r="N91" s="35"/>
      <c r="O91" s="35"/>
    </row>
    <row r="92" spans="1:15" s="34" customFormat="1" x14ac:dyDescent="0.3">
      <c r="A92" s="15"/>
      <c r="B92" s="32"/>
      <c r="C92" s="32"/>
      <c r="D92" s="32"/>
      <c r="E92" s="32"/>
      <c r="F92" s="32"/>
      <c r="G92" s="32"/>
      <c r="H92" s="23">
        <f t="shared" si="6"/>
        <v>0</v>
      </c>
      <c r="I92" s="32"/>
      <c r="J92" s="33">
        <f t="shared" si="7"/>
        <v>0</v>
      </c>
      <c r="K92" s="25" t="e">
        <f t="shared" si="8"/>
        <v>#DIV/0!</v>
      </c>
      <c r="L92" s="26">
        <f t="shared" si="9"/>
        <v>0</v>
      </c>
      <c r="N92" s="35"/>
      <c r="O92" s="35"/>
    </row>
    <row r="93" spans="1:15" s="34" customFormat="1" x14ac:dyDescent="0.3">
      <c r="A93" s="15"/>
      <c r="B93" s="32"/>
      <c r="C93" s="32"/>
      <c r="D93" s="32"/>
      <c r="E93" s="32"/>
      <c r="F93" s="32"/>
      <c r="G93" s="32"/>
      <c r="H93" s="23">
        <f t="shared" si="6"/>
        <v>0</v>
      </c>
      <c r="I93" s="32"/>
      <c r="J93" s="33">
        <f t="shared" si="7"/>
        <v>0</v>
      </c>
      <c r="K93" s="25" t="e">
        <f t="shared" si="8"/>
        <v>#DIV/0!</v>
      </c>
      <c r="L93" s="26">
        <f t="shared" si="9"/>
        <v>0</v>
      </c>
      <c r="N93" s="35"/>
      <c r="O93" s="35"/>
    </row>
    <row r="94" spans="1:15" s="34" customFormat="1" x14ac:dyDescent="0.3">
      <c r="A94" s="15"/>
      <c r="B94" s="32"/>
      <c r="C94" s="32"/>
      <c r="D94" s="32"/>
      <c r="E94" s="32"/>
      <c r="F94" s="32"/>
      <c r="G94" s="32"/>
      <c r="H94" s="23">
        <f t="shared" si="6"/>
        <v>0</v>
      </c>
      <c r="I94" s="32"/>
      <c r="J94" s="33">
        <f t="shared" si="7"/>
        <v>0</v>
      </c>
      <c r="K94" s="25" t="e">
        <f t="shared" si="8"/>
        <v>#DIV/0!</v>
      </c>
      <c r="L94" s="26">
        <f t="shared" si="9"/>
        <v>0</v>
      </c>
      <c r="N94" s="35"/>
      <c r="O94" s="35"/>
    </row>
    <row r="95" spans="1:15" s="34" customFormat="1" x14ac:dyDescent="0.3">
      <c r="A95" s="15"/>
      <c r="B95" s="32"/>
      <c r="C95" s="32"/>
      <c r="D95" s="32"/>
      <c r="E95" s="32"/>
      <c r="F95" s="32"/>
      <c r="G95" s="32"/>
      <c r="H95" s="23">
        <f t="shared" si="6"/>
        <v>0</v>
      </c>
      <c r="I95" s="32"/>
      <c r="J95" s="33">
        <f t="shared" si="7"/>
        <v>0</v>
      </c>
      <c r="K95" s="25" t="e">
        <f t="shared" si="8"/>
        <v>#DIV/0!</v>
      </c>
      <c r="L95" s="26">
        <f t="shared" si="9"/>
        <v>0</v>
      </c>
      <c r="N95" s="35"/>
      <c r="O95" s="35"/>
    </row>
    <row r="96" spans="1:15" s="34" customFormat="1" x14ac:dyDescent="0.3">
      <c r="A96" s="15"/>
      <c r="B96" s="32"/>
      <c r="C96" s="32"/>
      <c r="D96" s="32"/>
      <c r="E96" s="32"/>
      <c r="F96" s="32"/>
      <c r="G96" s="32"/>
      <c r="H96" s="23">
        <f t="shared" ref="H96:H159" si="13">((C96-D96)*G96*(1.301-0.00525*C96+0.000023*C96*C96)*1.005/3.6)</f>
        <v>0</v>
      </c>
      <c r="I96" s="32"/>
      <c r="J96" s="33">
        <f t="shared" ref="J96:J159" si="14">C96-D96</f>
        <v>0</v>
      </c>
      <c r="K96" s="25" t="e">
        <f t="shared" ref="K96:K159" si="15">H96/I96</f>
        <v>#DIV/0!</v>
      </c>
      <c r="L96" s="26">
        <f t="shared" ref="L96:L159" si="16">H96-I96</f>
        <v>0</v>
      </c>
      <c r="N96" s="35"/>
      <c r="O96" s="35"/>
    </row>
    <row r="97" spans="1:15" s="34" customFormat="1" x14ac:dyDescent="0.3">
      <c r="A97" s="15"/>
      <c r="B97" s="32"/>
      <c r="C97" s="32"/>
      <c r="D97" s="32"/>
      <c r="E97" s="32"/>
      <c r="F97" s="32"/>
      <c r="G97" s="32"/>
      <c r="H97" s="23">
        <f t="shared" si="13"/>
        <v>0</v>
      </c>
      <c r="I97" s="32"/>
      <c r="J97" s="33">
        <f t="shared" si="14"/>
        <v>0</v>
      </c>
      <c r="K97" s="25" t="e">
        <f t="shared" si="15"/>
        <v>#DIV/0!</v>
      </c>
      <c r="L97" s="26">
        <f t="shared" si="16"/>
        <v>0</v>
      </c>
      <c r="N97" s="35"/>
      <c r="O97" s="35"/>
    </row>
    <row r="98" spans="1:15" s="34" customFormat="1" x14ac:dyDescent="0.3">
      <c r="A98" s="15"/>
      <c r="B98" s="32"/>
      <c r="C98" s="32"/>
      <c r="D98" s="32"/>
      <c r="E98" s="32"/>
      <c r="F98" s="32"/>
      <c r="G98" s="32"/>
      <c r="H98" s="23">
        <f t="shared" si="13"/>
        <v>0</v>
      </c>
      <c r="I98" s="32"/>
      <c r="J98" s="33">
        <f t="shared" si="14"/>
        <v>0</v>
      </c>
      <c r="K98" s="25" t="e">
        <f t="shared" si="15"/>
        <v>#DIV/0!</v>
      </c>
      <c r="L98" s="26">
        <f t="shared" si="16"/>
        <v>0</v>
      </c>
      <c r="N98" s="35"/>
      <c r="O98" s="35"/>
    </row>
    <row r="99" spans="1:15" s="34" customFormat="1" x14ac:dyDescent="0.3">
      <c r="A99" s="15"/>
      <c r="B99" s="32"/>
      <c r="C99" s="32"/>
      <c r="D99" s="32"/>
      <c r="E99" s="32"/>
      <c r="F99" s="32"/>
      <c r="G99" s="32"/>
      <c r="H99" s="23">
        <f t="shared" si="13"/>
        <v>0</v>
      </c>
      <c r="I99" s="32"/>
      <c r="J99" s="33">
        <f t="shared" si="14"/>
        <v>0</v>
      </c>
      <c r="K99" s="25" t="e">
        <f t="shared" si="15"/>
        <v>#DIV/0!</v>
      </c>
      <c r="L99" s="26">
        <f t="shared" si="16"/>
        <v>0</v>
      </c>
      <c r="N99" s="35"/>
      <c r="O99" s="35"/>
    </row>
    <row r="100" spans="1:15" s="34" customFormat="1" x14ac:dyDescent="0.3">
      <c r="A100" s="15"/>
      <c r="B100" s="32"/>
      <c r="C100" s="32"/>
      <c r="D100" s="32"/>
      <c r="E100" s="32"/>
      <c r="F100" s="32"/>
      <c r="G100" s="32"/>
      <c r="H100" s="23">
        <f t="shared" si="13"/>
        <v>0</v>
      </c>
      <c r="I100" s="32"/>
      <c r="J100" s="33">
        <f t="shared" si="14"/>
        <v>0</v>
      </c>
      <c r="K100" s="25" t="e">
        <f t="shared" si="15"/>
        <v>#DIV/0!</v>
      </c>
      <c r="L100" s="26">
        <f t="shared" si="16"/>
        <v>0</v>
      </c>
      <c r="N100" s="35"/>
      <c r="O100" s="35"/>
    </row>
    <row r="101" spans="1:15" s="34" customFormat="1" x14ac:dyDescent="0.3">
      <c r="A101" s="15"/>
      <c r="B101" s="32"/>
      <c r="C101" s="32"/>
      <c r="D101" s="32"/>
      <c r="E101" s="32"/>
      <c r="F101" s="32"/>
      <c r="G101" s="32"/>
      <c r="H101" s="23">
        <f t="shared" si="13"/>
        <v>0</v>
      </c>
      <c r="I101" s="32"/>
      <c r="J101" s="33">
        <f t="shared" si="14"/>
        <v>0</v>
      </c>
      <c r="K101" s="25" t="e">
        <f t="shared" si="15"/>
        <v>#DIV/0!</v>
      </c>
      <c r="L101" s="26">
        <f t="shared" si="16"/>
        <v>0</v>
      </c>
      <c r="N101" s="35"/>
      <c r="O101" s="35"/>
    </row>
    <row r="102" spans="1:15" s="34" customFormat="1" x14ac:dyDescent="0.3">
      <c r="A102" s="15"/>
      <c r="B102" s="32"/>
      <c r="C102" s="32"/>
      <c r="D102" s="32"/>
      <c r="E102" s="32"/>
      <c r="F102" s="32"/>
      <c r="G102" s="32"/>
      <c r="H102" s="23">
        <f t="shared" si="13"/>
        <v>0</v>
      </c>
      <c r="I102" s="32"/>
      <c r="J102" s="33">
        <f t="shared" si="14"/>
        <v>0</v>
      </c>
      <c r="K102" s="25" t="e">
        <f t="shared" si="15"/>
        <v>#DIV/0!</v>
      </c>
      <c r="L102" s="26">
        <f t="shared" si="16"/>
        <v>0</v>
      </c>
      <c r="N102" s="35"/>
      <c r="O102" s="35"/>
    </row>
    <row r="103" spans="1:15" s="34" customFormat="1" x14ac:dyDescent="0.3">
      <c r="A103" s="15"/>
      <c r="B103" s="32"/>
      <c r="C103" s="32"/>
      <c r="D103" s="32"/>
      <c r="E103" s="32"/>
      <c r="F103" s="32"/>
      <c r="G103" s="32"/>
      <c r="H103" s="23">
        <f t="shared" si="13"/>
        <v>0</v>
      </c>
      <c r="I103" s="32"/>
      <c r="J103" s="33">
        <f t="shared" si="14"/>
        <v>0</v>
      </c>
      <c r="K103" s="25" t="e">
        <f t="shared" si="15"/>
        <v>#DIV/0!</v>
      </c>
      <c r="L103" s="26">
        <f t="shared" si="16"/>
        <v>0</v>
      </c>
      <c r="N103" s="35"/>
      <c r="O103" s="35"/>
    </row>
    <row r="104" spans="1:15" s="34" customFormat="1" x14ac:dyDescent="0.3">
      <c r="A104" s="15"/>
      <c r="B104" s="32"/>
      <c r="C104" s="32"/>
      <c r="D104" s="32"/>
      <c r="E104" s="32"/>
      <c r="F104" s="32"/>
      <c r="G104" s="32"/>
      <c r="H104" s="23">
        <f t="shared" si="13"/>
        <v>0</v>
      </c>
      <c r="I104" s="32"/>
      <c r="J104" s="33">
        <f t="shared" si="14"/>
        <v>0</v>
      </c>
      <c r="K104" s="25" t="e">
        <f t="shared" si="15"/>
        <v>#DIV/0!</v>
      </c>
      <c r="L104" s="26">
        <f t="shared" si="16"/>
        <v>0</v>
      </c>
      <c r="N104" s="35"/>
      <c r="O104" s="35"/>
    </row>
    <row r="105" spans="1:15" s="34" customFormat="1" x14ac:dyDescent="0.3">
      <c r="A105" s="15"/>
      <c r="B105" s="32"/>
      <c r="C105" s="32"/>
      <c r="D105" s="32"/>
      <c r="E105" s="32"/>
      <c r="F105" s="32"/>
      <c r="G105" s="32"/>
      <c r="H105" s="23">
        <f t="shared" si="13"/>
        <v>0</v>
      </c>
      <c r="I105" s="32"/>
      <c r="J105" s="33">
        <f t="shared" si="14"/>
        <v>0</v>
      </c>
      <c r="K105" s="25" t="e">
        <f t="shared" si="15"/>
        <v>#DIV/0!</v>
      </c>
      <c r="L105" s="26">
        <f t="shared" si="16"/>
        <v>0</v>
      </c>
      <c r="N105" s="35"/>
      <c r="O105" s="35"/>
    </row>
    <row r="106" spans="1:15" s="34" customFormat="1" x14ac:dyDescent="0.3">
      <c r="A106" s="15"/>
      <c r="B106" s="32"/>
      <c r="C106" s="32"/>
      <c r="D106" s="32"/>
      <c r="E106" s="32"/>
      <c r="F106" s="32"/>
      <c r="G106" s="32"/>
      <c r="H106" s="23">
        <f t="shared" si="13"/>
        <v>0</v>
      </c>
      <c r="I106" s="32"/>
      <c r="J106" s="33">
        <f t="shared" si="14"/>
        <v>0</v>
      </c>
      <c r="K106" s="25" t="e">
        <f t="shared" si="15"/>
        <v>#DIV/0!</v>
      </c>
      <c r="L106" s="26">
        <f t="shared" si="16"/>
        <v>0</v>
      </c>
      <c r="N106" s="35"/>
      <c r="O106" s="35"/>
    </row>
    <row r="107" spans="1:15" s="34" customFormat="1" x14ac:dyDescent="0.3">
      <c r="A107" s="15"/>
      <c r="B107" s="32"/>
      <c r="C107" s="32"/>
      <c r="D107" s="32"/>
      <c r="E107" s="32"/>
      <c r="F107" s="32"/>
      <c r="G107" s="32"/>
      <c r="H107" s="23">
        <f t="shared" si="13"/>
        <v>0</v>
      </c>
      <c r="I107" s="32"/>
      <c r="J107" s="33">
        <f t="shared" si="14"/>
        <v>0</v>
      </c>
      <c r="K107" s="25" t="e">
        <f t="shared" si="15"/>
        <v>#DIV/0!</v>
      </c>
      <c r="L107" s="26">
        <f t="shared" si="16"/>
        <v>0</v>
      </c>
      <c r="N107" s="35"/>
      <c r="O107" s="35"/>
    </row>
    <row r="108" spans="1:15" s="34" customFormat="1" x14ac:dyDescent="0.3">
      <c r="A108" s="15"/>
      <c r="B108" s="32"/>
      <c r="C108" s="32"/>
      <c r="D108" s="32"/>
      <c r="E108" s="32"/>
      <c r="F108" s="32"/>
      <c r="G108" s="32"/>
      <c r="H108" s="23">
        <f t="shared" si="13"/>
        <v>0</v>
      </c>
      <c r="I108" s="32"/>
      <c r="J108" s="33">
        <f t="shared" si="14"/>
        <v>0</v>
      </c>
      <c r="K108" s="25" t="e">
        <f t="shared" si="15"/>
        <v>#DIV/0!</v>
      </c>
      <c r="L108" s="26">
        <f t="shared" si="16"/>
        <v>0</v>
      </c>
      <c r="N108" s="35"/>
      <c r="O108" s="35"/>
    </row>
    <row r="109" spans="1:15" s="34" customFormat="1" x14ac:dyDescent="0.3">
      <c r="A109" s="15"/>
      <c r="B109" s="32"/>
      <c r="C109" s="32"/>
      <c r="D109" s="32"/>
      <c r="E109" s="32"/>
      <c r="F109" s="32"/>
      <c r="G109" s="32"/>
      <c r="H109" s="23">
        <f t="shared" si="13"/>
        <v>0</v>
      </c>
      <c r="I109" s="32"/>
      <c r="J109" s="33">
        <f t="shared" si="14"/>
        <v>0</v>
      </c>
      <c r="K109" s="25" t="e">
        <f t="shared" si="15"/>
        <v>#DIV/0!</v>
      </c>
      <c r="L109" s="26">
        <f t="shared" si="16"/>
        <v>0</v>
      </c>
      <c r="N109" s="35"/>
      <c r="O109" s="35"/>
    </row>
    <row r="110" spans="1:15" s="34" customFormat="1" x14ac:dyDescent="0.3">
      <c r="A110" s="15"/>
      <c r="B110" s="32"/>
      <c r="C110" s="32"/>
      <c r="D110" s="32"/>
      <c r="E110" s="32"/>
      <c r="F110" s="32"/>
      <c r="G110" s="32"/>
      <c r="H110" s="23">
        <f t="shared" si="13"/>
        <v>0</v>
      </c>
      <c r="I110" s="32"/>
      <c r="J110" s="33">
        <f t="shared" si="14"/>
        <v>0</v>
      </c>
      <c r="K110" s="25" t="e">
        <f t="shared" si="15"/>
        <v>#DIV/0!</v>
      </c>
      <c r="L110" s="26">
        <f t="shared" si="16"/>
        <v>0</v>
      </c>
      <c r="N110" s="35"/>
      <c r="O110" s="35"/>
    </row>
    <row r="111" spans="1:15" s="34" customFormat="1" x14ac:dyDescent="0.3">
      <c r="A111" s="15"/>
      <c r="B111" s="32"/>
      <c r="C111" s="32"/>
      <c r="D111" s="32"/>
      <c r="E111" s="32"/>
      <c r="F111" s="32"/>
      <c r="G111" s="32"/>
      <c r="H111" s="23">
        <f t="shared" si="13"/>
        <v>0</v>
      </c>
      <c r="I111" s="32"/>
      <c r="J111" s="33">
        <f t="shared" si="14"/>
        <v>0</v>
      </c>
      <c r="K111" s="25" t="e">
        <f t="shared" si="15"/>
        <v>#DIV/0!</v>
      </c>
      <c r="L111" s="26">
        <f t="shared" si="16"/>
        <v>0</v>
      </c>
      <c r="N111" s="35"/>
      <c r="O111" s="35"/>
    </row>
    <row r="112" spans="1:15" s="34" customFormat="1" x14ac:dyDescent="0.3">
      <c r="A112" s="15"/>
      <c r="B112" s="32"/>
      <c r="C112" s="32"/>
      <c r="D112" s="32"/>
      <c r="E112" s="32"/>
      <c r="F112" s="32"/>
      <c r="G112" s="32"/>
      <c r="H112" s="23">
        <f t="shared" si="13"/>
        <v>0</v>
      </c>
      <c r="I112" s="32"/>
      <c r="J112" s="33">
        <f t="shared" si="14"/>
        <v>0</v>
      </c>
      <c r="K112" s="25" t="e">
        <f t="shared" si="15"/>
        <v>#DIV/0!</v>
      </c>
      <c r="L112" s="26">
        <f t="shared" si="16"/>
        <v>0</v>
      </c>
      <c r="N112" s="35"/>
      <c r="O112" s="35"/>
    </row>
    <row r="113" spans="1:15" s="34" customFormat="1" x14ac:dyDescent="0.3">
      <c r="A113" s="15"/>
      <c r="B113" s="32"/>
      <c r="C113" s="32"/>
      <c r="D113" s="32"/>
      <c r="E113" s="32"/>
      <c r="F113" s="32"/>
      <c r="G113" s="32"/>
      <c r="H113" s="23">
        <f t="shared" si="13"/>
        <v>0</v>
      </c>
      <c r="I113" s="32"/>
      <c r="J113" s="33">
        <f t="shared" si="14"/>
        <v>0</v>
      </c>
      <c r="K113" s="25" t="e">
        <f t="shared" si="15"/>
        <v>#DIV/0!</v>
      </c>
      <c r="L113" s="26">
        <f t="shared" si="16"/>
        <v>0</v>
      </c>
      <c r="N113" s="35"/>
      <c r="O113" s="35"/>
    </row>
    <row r="114" spans="1:15" s="34" customFormat="1" x14ac:dyDescent="0.3">
      <c r="A114" s="15"/>
      <c r="B114" s="32"/>
      <c r="C114" s="32"/>
      <c r="D114" s="32"/>
      <c r="E114" s="32"/>
      <c r="F114" s="32"/>
      <c r="G114" s="32"/>
      <c r="H114" s="23">
        <f t="shared" si="13"/>
        <v>0</v>
      </c>
      <c r="I114" s="32"/>
      <c r="J114" s="33">
        <f t="shared" si="14"/>
        <v>0</v>
      </c>
      <c r="K114" s="25" t="e">
        <f t="shared" si="15"/>
        <v>#DIV/0!</v>
      </c>
      <c r="L114" s="26">
        <f t="shared" si="16"/>
        <v>0</v>
      </c>
      <c r="N114" s="35"/>
      <c r="O114" s="35"/>
    </row>
    <row r="115" spans="1:15" s="34" customFormat="1" x14ac:dyDescent="0.3">
      <c r="A115" s="15"/>
      <c r="B115" s="32"/>
      <c r="C115" s="32"/>
      <c r="D115" s="32"/>
      <c r="E115" s="32"/>
      <c r="F115" s="32"/>
      <c r="G115" s="32"/>
      <c r="H115" s="23">
        <f t="shared" si="13"/>
        <v>0</v>
      </c>
      <c r="I115" s="32"/>
      <c r="J115" s="33">
        <f t="shared" si="14"/>
        <v>0</v>
      </c>
      <c r="K115" s="25" t="e">
        <f t="shared" si="15"/>
        <v>#DIV/0!</v>
      </c>
      <c r="L115" s="26">
        <f t="shared" si="16"/>
        <v>0</v>
      </c>
      <c r="N115" s="35"/>
      <c r="O115" s="35"/>
    </row>
    <row r="116" spans="1:15" s="34" customFormat="1" x14ac:dyDescent="0.3">
      <c r="A116" s="15"/>
      <c r="B116" s="32"/>
      <c r="C116" s="32"/>
      <c r="D116" s="32"/>
      <c r="E116" s="32"/>
      <c r="F116" s="32"/>
      <c r="G116" s="32"/>
      <c r="H116" s="23">
        <f t="shared" si="13"/>
        <v>0</v>
      </c>
      <c r="I116" s="32"/>
      <c r="J116" s="33">
        <f t="shared" si="14"/>
        <v>0</v>
      </c>
      <c r="K116" s="25" t="e">
        <f t="shared" si="15"/>
        <v>#DIV/0!</v>
      </c>
      <c r="L116" s="26">
        <f t="shared" si="16"/>
        <v>0</v>
      </c>
      <c r="N116" s="35"/>
      <c r="O116" s="35"/>
    </row>
    <row r="117" spans="1:15" s="34" customFormat="1" x14ac:dyDescent="0.3">
      <c r="A117" s="15"/>
      <c r="B117" s="32"/>
      <c r="C117" s="32"/>
      <c r="D117" s="32"/>
      <c r="E117" s="32"/>
      <c r="F117" s="32"/>
      <c r="G117" s="32"/>
      <c r="H117" s="23">
        <f t="shared" si="13"/>
        <v>0</v>
      </c>
      <c r="I117" s="32"/>
      <c r="J117" s="33">
        <f t="shared" si="14"/>
        <v>0</v>
      </c>
      <c r="K117" s="25" t="e">
        <f t="shared" si="15"/>
        <v>#DIV/0!</v>
      </c>
      <c r="L117" s="26">
        <f t="shared" si="16"/>
        <v>0</v>
      </c>
      <c r="N117" s="35"/>
      <c r="O117" s="35"/>
    </row>
    <row r="118" spans="1:15" s="34" customFormat="1" x14ac:dyDescent="0.3">
      <c r="A118" s="15"/>
      <c r="B118" s="32"/>
      <c r="C118" s="32"/>
      <c r="D118" s="32"/>
      <c r="E118" s="32"/>
      <c r="F118" s="32"/>
      <c r="G118" s="32"/>
      <c r="H118" s="23">
        <f t="shared" si="13"/>
        <v>0</v>
      </c>
      <c r="I118" s="32"/>
      <c r="J118" s="33">
        <f t="shared" si="14"/>
        <v>0</v>
      </c>
      <c r="K118" s="25" t="e">
        <f t="shared" si="15"/>
        <v>#DIV/0!</v>
      </c>
      <c r="L118" s="26">
        <f t="shared" si="16"/>
        <v>0</v>
      </c>
      <c r="N118" s="35"/>
      <c r="O118" s="35"/>
    </row>
    <row r="119" spans="1:15" s="34" customFormat="1" x14ac:dyDescent="0.3">
      <c r="A119" s="15"/>
      <c r="B119" s="32"/>
      <c r="C119" s="32"/>
      <c r="D119" s="32"/>
      <c r="E119" s="32"/>
      <c r="F119" s="32"/>
      <c r="G119" s="32"/>
      <c r="H119" s="23">
        <f t="shared" si="13"/>
        <v>0</v>
      </c>
      <c r="I119" s="32"/>
      <c r="J119" s="33">
        <f t="shared" si="14"/>
        <v>0</v>
      </c>
      <c r="K119" s="25" t="e">
        <f t="shared" si="15"/>
        <v>#DIV/0!</v>
      </c>
      <c r="L119" s="26">
        <f t="shared" si="16"/>
        <v>0</v>
      </c>
      <c r="N119" s="35"/>
      <c r="O119" s="35"/>
    </row>
    <row r="120" spans="1:15" s="34" customFormat="1" x14ac:dyDescent="0.3">
      <c r="A120" s="15"/>
      <c r="B120" s="32"/>
      <c r="C120" s="32"/>
      <c r="D120" s="32"/>
      <c r="E120" s="32"/>
      <c r="F120" s="32"/>
      <c r="G120" s="32"/>
      <c r="H120" s="23">
        <f t="shared" si="13"/>
        <v>0</v>
      </c>
      <c r="I120" s="32"/>
      <c r="J120" s="33">
        <f t="shared" si="14"/>
        <v>0</v>
      </c>
      <c r="K120" s="25" t="e">
        <f t="shared" si="15"/>
        <v>#DIV/0!</v>
      </c>
      <c r="L120" s="26">
        <f t="shared" si="16"/>
        <v>0</v>
      </c>
      <c r="N120" s="35"/>
      <c r="O120" s="35"/>
    </row>
    <row r="121" spans="1:15" s="34" customFormat="1" x14ac:dyDescent="0.3">
      <c r="A121" s="15"/>
      <c r="B121" s="32"/>
      <c r="C121" s="32"/>
      <c r="D121" s="32"/>
      <c r="E121" s="32"/>
      <c r="F121" s="32"/>
      <c r="G121" s="32"/>
      <c r="H121" s="23">
        <f t="shared" si="13"/>
        <v>0</v>
      </c>
      <c r="I121" s="32"/>
      <c r="J121" s="33">
        <f t="shared" si="14"/>
        <v>0</v>
      </c>
      <c r="K121" s="25" t="e">
        <f t="shared" si="15"/>
        <v>#DIV/0!</v>
      </c>
      <c r="L121" s="26">
        <f t="shared" si="16"/>
        <v>0</v>
      </c>
      <c r="N121" s="35"/>
      <c r="O121" s="35"/>
    </row>
    <row r="122" spans="1:15" s="34" customFormat="1" x14ac:dyDescent="0.3">
      <c r="A122" s="15"/>
      <c r="B122" s="32"/>
      <c r="C122" s="32"/>
      <c r="D122" s="32"/>
      <c r="E122" s="32"/>
      <c r="F122" s="32"/>
      <c r="G122" s="32"/>
      <c r="H122" s="23">
        <f t="shared" si="13"/>
        <v>0</v>
      </c>
      <c r="I122" s="32"/>
      <c r="J122" s="33">
        <f t="shared" si="14"/>
        <v>0</v>
      </c>
      <c r="K122" s="25" t="e">
        <f t="shared" si="15"/>
        <v>#DIV/0!</v>
      </c>
      <c r="L122" s="26">
        <f t="shared" si="16"/>
        <v>0</v>
      </c>
      <c r="N122" s="35"/>
      <c r="O122" s="35"/>
    </row>
    <row r="123" spans="1:15" s="34" customFormat="1" x14ac:dyDescent="0.3">
      <c r="A123" s="15"/>
      <c r="B123" s="32"/>
      <c r="C123" s="32"/>
      <c r="D123" s="32"/>
      <c r="E123" s="32"/>
      <c r="F123" s="32"/>
      <c r="G123" s="32"/>
      <c r="H123" s="23">
        <f t="shared" si="13"/>
        <v>0</v>
      </c>
      <c r="I123" s="32"/>
      <c r="J123" s="33">
        <f t="shared" si="14"/>
        <v>0</v>
      </c>
      <c r="K123" s="25" t="e">
        <f t="shared" si="15"/>
        <v>#DIV/0!</v>
      </c>
      <c r="L123" s="26">
        <f t="shared" si="16"/>
        <v>0</v>
      </c>
      <c r="N123" s="35"/>
      <c r="O123" s="35"/>
    </row>
    <row r="124" spans="1:15" s="34" customFormat="1" x14ac:dyDescent="0.3">
      <c r="A124" s="15"/>
      <c r="B124" s="32"/>
      <c r="C124" s="32"/>
      <c r="D124" s="32"/>
      <c r="E124" s="32"/>
      <c r="F124" s="32"/>
      <c r="G124" s="32"/>
      <c r="H124" s="23">
        <f t="shared" si="13"/>
        <v>0</v>
      </c>
      <c r="I124" s="32"/>
      <c r="J124" s="33">
        <f t="shared" si="14"/>
        <v>0</v>
      </c>
      <c r="K124" s="25" t="e">
        <f t="shared" si="15"/>
        <v>#DIV/0!</v>
      </c>
      <c r="L124" s="26">
        <f t="shared" si="16"/>
        <v>0</v>
      </c>
      <c r="N124" s="35"/>
      <c r="O124" s="35"/>
    </row>
    <row r="125" spans="1:15" s="34" customFormat="1" x14ac:dyDescent="0.3">
      <c r="A125" s="15"/>
      <c r="B125" s="32"/>
      <c r="C125" s="32"/>
      <c r="D125" s="32"/>
      <c r="E125" s="32"/>
      <c r="F125" s="32"/>
      <c r="G125" s="32"/>
      <c r="H125" s="23">
        <f t="shared" si="13"/>
        <v>0</v>
      </c>
      <c r="I125" s="32"/>
      <c r="J125" s="33">
        <f t="shared" si="14"/>
        <v>0</v>
      </c>
      <c r="K125" s="25" t="e">
        <f t="shared" si="15"/>
        <v>#DIV/0!</v>
      </c>
      <c r="L125" s="26">
        <f t="shared" si="16"/>
        <v>0</v>
      </c>
      <c r="N125" s="35"/>
      <c r="O125" s="35"/>
    </row>
    <row r="126" spans="1:15" s="34" customFormat="1" x14ac:dyDescent="0.3">
      <c r="A126" s="15"/>
      <c r="B126" s="32"/>
      <c r="C126" s="32"/>
      <c r="D126" s="32"/>
      <c r="E126" s="32"/>
      <c r="F126" s="32"/>
      <c r="G126" s="32"/>
      <c r="H126" s="23">
        <f t="shared" si="13"/>
        <v>0</v>
      </c>
      <c r="I126" s="32"/>
      <c r="J126" s="33">
        <f t="shared" si="14"/>
        <v>0</v>
      </c>
      <c r="K126" s="25" t="e">
        <f t="shared" si="15"/>
        <v>#DIV/0!</v>
      </c>
      <c r="L126" s="26">
        <f t="shared" si="16"/>
        <v>0</v>
      </c>
      <c r="N126" s="35"/>
      <c r="O126" s="35"/>
    </row>
    <row r="127" spans="1:15" s="34" customFormat="1" x14ac:dyDescent="0.3">
      <c r="A127" s="15"/>
      <c r="B127" s="32"/>
      <c r="C127" s="32"/>
      <c r="D127" s="32"/>
      <c r="E127" s="32"/>
      <c r="F127" s="32"/>
      <c r="G127" s="32"/>
      <c r="H127" s="23">
        <f t="shared" si="13"/>
        <v>0</v>
      </c>
      <c r="I127" s="32"/>
      <c r="J127" s="33">
        <f t="shared" si="14"/>
        <v>0</v>
      </c>
      <c r="K127" s="25" t="e">
        <f t="shared" si="15"/>
        <v>#DIV/0!</v>
      </c>
      <c r="L127" s="26">
        <f t="shared" si="16"/>
        <v>0</v>
      </c>
      <c r="N127" s="35"/>
      <c r="O127" s="35"/>
    </row>
    <row r="128" spans="1:15" s="34" customFormat="1" x14ac:dyDescent="0.3">
      <c r="A128" s="15"/>
      <c r="B128" s="32"/>
      <c r="C128" s="32"/>
      <c r="D128" s="32"/>
      <c r="E128" s="32"/>
      <c r="F128" s="32"/>
      <c r="G128" s="32"/>
      <c r="H128" s="23">
        <f t="shared" si="13"/>
        <v>0</v>
      </c>
      <c r="I128" s="32"/>
      <c r="J128" s="33">
        <f t="shared" si="14"/>
        <v>0</v>
      </c>
      <c r="K128" s="25" t="e">
        <f t="shared" si="15"/>
        <v>#DIV/0!</v>
      </c>
      <c r="L128" s="26">
        <f t="shared" si="16"/>
        <v>0</v>
      </c>
      <c r="N128" s="35"/>
      <c r="O128" s="35"/>
    </row>
    <row r="129" spans="1:15" s="34" customFormat="1" x14ac:dyDescent="0.3">
      <c r="A129" s="15"/>
      <c r="B129" s="32"/>
      <c r="C129" s="32"/>
      <c r="D129" s="32"/>
      <c r="E129" s="32"/>
      <c r="F129" s="32"/>
      <c r="G129" s="32"/>
      <c r="H129" s="23">
        <f t="shared" si="13"/>
        <v>0</v>
      </c>
      <c r="I129" s="32"/>
      <c r="J129" s="33">
        <f t="shared" si="14"/>
        <v>0</v>
      </c>
      <c r="K129" s="25" t="e">
        <f t="shared" si="15"/>
        <v>#DIV/0!</v>
      </c>
      <c r="L129" s="26">
        <f t="shared" si="16"/>
        <v>0</v>
      </c>
      <c r="N129" s="35"/>
      <c r="O129" s="35"/>
    </row>
    <row r="130" spans="1:15" s="34" customFormat="1" x14ac:dyDescent="0.3">
      <c r="A130" s="15"/>
      <c r="B130" s="32"/>
      <c r="C130" s="32"/>
      <c r="D130" s="32"/>
      <c r="E130" s="32"/>
      <c r="F130" s="32"/>
      <c r="G130" s="32"/>
      <c r="H130" s="23">
        <f t="shared" si="13"/>
        <v>0</v>
      </c>
      <c r="I130" s="32"/>
      <c r="J130" s="33">
        <f t="shared" si="14"/>
        <v>0</v>
      </c>
      <c r="K130" s="25" t="e">
        <f t="shared" si="15"/>
        <v>#DIV/0!</v>
      </c>
      <c r="L130" s="26">
        <f t="shared" si="16"/>
        <v>0</v>
      </c>
      <c r="N130" s="35"/>
      <c r="O130" s="35"/>
    </row>
    <row r="131" spans="1:15" s="34" customFormat="1" x14ac:dyDescent="0.3">
      <c r="A131" s="15"/>
      <c r="B131" s="32"/>
      <c r="C131" s="32"/>
      <c r="D131" s="32"/>
      <c r="E131" s="32"/>
      <c r="F131" s="32"/>
      <c r="G131" s="32"/>
      <c r="H131" s="23">
        <f t="shared" si="13"/>
        <v>0</v>
      </c>
      <c r="I131" s="32"/>
      <c r="J131" s="33">
        <f t="shared" si="14"/>
        <v>0</v>
      </c>
      <c r="K131" s="25" t="e">
        <f t="shared" si="15"/>
        <v>#DIV/0!</v>
      </c>
      <c r="L131" s="26">
        <f t="shared" si="16"/>
        <v>0</v>
      </c>
      <c r="N131" s="35"/>
      <c r="O131" s="35"/>
    </row>
    <row r="132" spans="1:15" s="34" customFormat="1" x14ac:dyDescent="0.3">
      <c r="A132" s="15"/>
      <c r="B132" s="32"/>
      <c r="C132" s="32"/>
      <c r="D132" s="32"/>
      <c r="E132" s="32"/>
      <c r="F132" s="32"/>
      <c r="G132" s="32"/>
      <c r="H132" s="23">
        <f t="shared" si="13"/>
        <v>0</v>
      </c>
      <c r="I132" s="32"/>
      <c r="J132" s="33">
        <f t="shared" si="14"/>
        <v>0</v>
      </c>
      <c r="K132" s="25" t="e">
        <f t="shared" si="15"/>
        <v>#DIV/0!</v>
      </c>
      <c r="L132" s="26">
        <f t="shared" si="16"/>
        <v>0</v>
      </c>
      <c r="N132" s="35"/>
      <c r="O132" s="35"/>
    </row>
    <row r="133" spans="1:15" s="34" customFormat="1" x14ac:dyDescent="0.3">
      <c r="A133" s="15"/>
      <c r="B133" s="32"/>
      <c r="C133" s="32"/>
      <c r="D133" s="32"/>
      <c r="E133" s="32"/>
      <c r="F133" s="32"/>
      <c r="G133" s="32"/>
      <c r="H133" s="23">
        <f t="shared" si="13"/>
        <v>0</v>
      </c>
      <c r="I133" s="32"/>
      <c r="J133" s="33">
        <f t="shared" si="14"/>
        <v>0</v>
      </c>
      <c r="K133" s="25" t="e">
        <f t="shared" si="15"/>
        <v>#DIV/0!</v>
      </c>
      <c r="L133" s="26">
        <f t="shared" si="16"/>
        <v>0</v>
      </c>
      <c r="N133" s="35"/>
      <c r="O133" s="35"/>
    </row>
    <row r="134" spans="1:15" s="34" customFormat="1" x14ac:dyDescent="0.3">
      <c r="A134" s="15"/>
      <c r="B134" s="32"/>
      <c r="C134" s="32"/>
      <c r="D134" s="32"/>
      <c r="E134" s="32"/>
      <c r="F134" s="32"/>
      <c r="G134" s="32"/>
      <c r="H134" s="23">
        <f t="shared" si="13"/>
        <v>0</v>
      </c>
      <c r="I134" s="32"/>
      <c r="J134" s="33">
        <f t="shared" si="14"/>
        <v>0</v>
      </c>
      <c r="K134" s="25" t="e">
        <f t="shared" si="15"/>
        <v>#DIV/0!</v>
      </c>
      <c r="L134" s="26">
        <f t="shared" si="16"/>
        <v>0</v>
      </c>
      <c r="N134" s="35"/>
      <c r="O134" s="35"/>
    </row>
    <row r="135" spans="1:15" s="34" customFormat="1" x14ac:dyDescent="0.3">
      <c r="A135" s="15"/>
      <c r="B135" s="32"/>
      <c r="C135" s="32"/>
      <c r="D135" s="32"/>
      <c r="E135" s="32"/>
      <c r="F135" s="32"/>
      <c r="G135" s="32"/>
      <c r="H135" s="23">
        <f t="shared" si="13"/>
        <v>0</v>
      </c>
      <c r="I135" s="32"/>
      <c r="J135" s="33">
        <f t="shared" si="14"/>
        <v>0</v>
      </c>
      <c r="K135" s="25" t="e">
        <f t="shared" si="15"/>
        <v>#DIV/0!</v>
      </c>
      <c r="L135" s="26">
        <f t="shared" si="16"/>
        <v>0</v>
      </c>
      <c r="N135" s="35"/>
      <c r="O135" s="35"/>
    </row>
    <row r="136" spans="1:15" s="34" customFormat="1" x14ac:dyDescent="0.3">
      <c r="A136" s="15"/>
      <c r="B136" s="32"/>
      <c r="C136" s="32"/>
      <c r="D136" s="32"/>
      <c r="E136" s="32"/>
      <c r="F136" s="32"/>
      <c r="G136" s="32"/>
      <c r="H136" s="23">
        <f t="shared" si="13"/>
        <v>0</v>
      </c>
      <c r="I136" s="32"/>
      <c r="J136" s="33">
        <f t="shared" si="14"/>
        <v>0</v>
      </c>
      <c r="K136" s="25" t="e">
        <f t="shared" si="15"/>
        <v>#DIV/0!</v>
      </c>
      <c r="L136" s="26">
        <f t="shared" si="16"/>
        <v>0</v>
      </c>
      <c r="N136" s="35"/>
      <c r="O136" s="35"/>
    </row>
    <row r="137" spans="1:15" s="34" customFormat="1" x14ac:dyDescent="0.3">
      <c r="A137" s="15"/>
      <c r="B137" s="32"/>
      <c r="C137" s="32"/>
      <c r="D137" s="32"/>
      <c r="E137" s="32"/>
      <c r="F137" s="32"/>
      <c r="G137" s="32"/>
      <c r="H137" s="23">
        <f t="shared" si="13"/>
        <v>0</v>
      </c>
      <c r="I137" s="32"/>
      <c r="J137" s="33">
        <f t="shared" si="14"/>
        <v>0</v>
      </c>
      <c r="K137" s="25" t="e">
        <f t="shared" si="15"/>
        <v>#DIV/0!</v>
      </c>
      <c r="L137" s="26">
        <f t="shared" si="16"/>
        <v>0</v>
      </c>
      <c r="N137" s="35"/>
      <c r="O137" s="35"/>
    </row>
    <row r="138" spans="1:15" s="34" customFormat="1" x14ac:dyDescent="0.3">
      <c r="A138" s="15"/>
      <c r="B138" s="32"/>
      <c r="C138" s="32"/>
      <c r="D138" s="32"/>
      <c r="E138" s="32"/>
      <c r="F138" s="32"/>
      <c r="G138" s="32"/>
      <c r="H138" s="23">
        <f t="shared" si="13"/>
        <v>0</v>
      </c>
      <c r="I138" s="32"/>
      <c r="J138" s="33">
        <f t="shared" si="14"/>
        <v>0</v>
      </c>
      <c r="K138" s="25" t="e">
        <f t="shared" si="15"/>
        <v>#DIV/0!</v>
      </c>
      <c r="L138" s="26">
        <f t="shared" si="16"/>
        <v>0</v>
      </c>
      <c r="N138" s="35"/>
      <c r="O138" s="35"/>
    </row>
    <row r="139" spans="1:15" s="34" customFormat="1" x14ac:dyDescent="0.3">
      <c r="A139" s="15"/>
      <c r="B139" s="32"/>
      <c r="C139" s="32"/>
      <c r="D139" s="32"/>
      <c r="E139" s="32"/>
      <c r="F139" s="32"/>
      <c r="G139" s="32"/>
      <c r="H139" s="23">
        <f t="shared" si="13"/>
        <v>0</v>
      </c>
      <c r="I139" s="32"/>
      <c r="J139" s="33">
        <f t="shared" si="14"/>
        <v>0</v>
      </c>
      <c r="K139" s="25" t="e">
        <f t="shared" si="15"/>
        <v>#DIV/0!</v>
      </c>
      <c r="L139" s="26">
        <f t="shared" si="16"/>
        <v>0</v>
      </c>
      <c r="N139" s="35"/>
      <c r="O139" s="35"/>
    </row>
    <row r="140" spans="1:15" s="34" customFormat="1" x14ac:dyDescent="0.3">
      <c r="A140" s="15"/>
      <c r="B140" s="32"/>
      <c r="C140" s="32"/>
      <c r="D140" s="32"/>
      <c r="E140" s="32"/>
      <c r="F140" s="32"/>
      <c r="G140" s="32"/>
      <c r="H140" s="23">
        <f t="shared" si="13"/>
        <v>0</v>
      </c>
      <c r="I140" s="32"/>
      <c r="J140" s="33">
        <f t="shared" si="14"/>
        <v>0</v>
      </c>
      <c r="K140" s="25" t="e">
        <f t="shared" si="15"/>
        <v>#DIV/0!</v>
      </c>
      <c r="L140" s="26">
        <f t="shared" si="16"/>
        <v>0</v>
      </c>
      <c r="N140" s="35"/>
      <c r="O140" s="35"/>
    </row>
    <row r="141" spans="1:15" s="34" customFormat="1" x14ac:dyDescent="0.3">
      <c r="A141" s="15"/>
      <c r="B141" s="32"/>
      <c r="C141" s="32"/>
      <c r="D141" s="32"/>
      <c r="E141" s="32"/>
      <c r="F141" s="32"/>
      <c r="G141" s="32"/>
      <c r="H141" s="23">
        <f t="shared" si="13"/>
        <v>0</v>
      </c>
      <c r="I141" s="32"/>
      <c r="J141" s="33">
        <f t="shared" si="14"/>
        <v>0</v>
      </c>
      <c r="K141" s="25" t="e">
        <f t="shared" si="15"/>
        <v>#DIV/0!</v>
      </c>
      <c r="L141" s="26">
        <f t="shared" si="16"/>
        <v>0</v>
      </c>
      <c r="N141" s="35"/>
      <c r="O141" s="35"/>
    </row>
    <row r="142" spans="1:15" s="34" customFormat="1" x14ac:dyDescent="0.3">
      <c r="A142" s="15"/>
      <c r="B142" s="32"/>
      <c r="C142" s="32"/>
      <c r="D142" s="32"/>
      <c r="E142" s="32"/>
      <c r="F142" s="32"/>
      <c r="G142" s="32"/>
      <c r="H142" s="23">
        <f t="shared" si="13"/>
        <v>0</v>
      </c>
      <c r="I142" s="32"/>
      <c r="J142" s="33">
        <f t="shared" si="14"/>
        <v>0</v>
      </c>
      <c r="K142" s="25" t="e">
        <f t="shared" si="15"/>
        <v>#DIV/0!</v>
      </c>
      <c r="L142" s="26">
        <f t="shared" si="16"/>
        <v>0</v>
      </c>
      <c r="N142" s="35"/>
      <c r="O142" s="35"/>
    </row>
    <row r="143" spans="1:15" s="34" customFormat="1" x14ac:dyDescent="0.3">
      <c r="A143" s="15"/>
      <c r="B143" s="32"/>
      <c r="C143" s="32"/>
      <c r="D143" s="32"/>
      <c r="E143" s="32"/>
      <c r="F143" s="32"/>
      <c r="G143" s="32"/>
      <c r="H143" s="23">
        <f t="shared" si="13"/>
        <v>0</v>
      </c>
      <c r="I143" s="32"/>
      <c r="J143" s="33">
        <f t="shared" si="14"/>
        <v>0</v>
      </c>
      <c r="K143" s="25" t="e">
        <f t="shared" si="15"/>
        <v>#DIV/0!</v>
      </c>
      <c r="L143" s="26">
        <f t="shared" si="16"/>
        <v>0</v>
      </c>
      <c r="N143" s="35"/>
      <c r="O143" s="35"/>
    </row>
    <row r="144" spans="1:15" s="34" customFormat="1" x14ac:dyDescent="0.3">
      <c r="A144" s="15"/>
      <c r="B144" s="32"/>
      <c r="C144" s="32"/>
      <c r="D144" s="32"/>
      <c r="E144" s="32"/>
      <c r="F144" s="32"/>
      <c r="G144" s="32"/>
      <c r="H144" s="23">
        <f t="shared" si="13"/>
        <v>0</v>
      </c>
      <c r="I144" s="32"/>
      <c r="J144" s="33">
        <f t="shared" si="14"/>
        <v>0</v>
      </c>
      <c r="K144" s="25" t="e">
        <f t="shared" si="15"/>
        <v>#DIV/0!</v>
      </c>
      <c r="L144" s="26">
        <f t="shared" si="16"/>
        <v>0</v>
      </c>
      <c r="N144" s="35"/>
      <c r="O144" s="35"/>
    </row>
    <row r="145" spans="1:15" s="34" customFormat="1" x14ac:dyDescent="0.3">
      <c r="A145" s="15"/>
      <c r="B145" s="32"/>
      <c r="C145" s="32"/>
      <c r="D145" s="32"/>
      <c r="E145" s="32"/>
      <c r="F145" s="32"/>
      <c r="G145" s="32"/>
      <c r="H145" s="23">
        <f t="shared" si="13"/>
        <v>0</v>
      </c>
      <c r="I145" s="32"/>
      <c r="J145" s="33">
        <f t="shared" si="14"/>
        <v>0</v>
      </c>
      <c r="K145" s="25" t="e">
        <f t="shared" si="15"/>
        <v>#DIV/0!</v>
      </c>
      <c r="L145" s="26">
        <f t="shared" si="16"/>
        <v>0</v>
      </c>
      <c r="N145" s="35"/>
      <c r="O145" s="35"/>
    </row>
    <row r="146" spans="1:15" s="34" customFormat="1" x14ac:dyDescent="0.3">
      <c r="A146" s="15"/>
      <c r="B146" s="32"/>
      <c r="C146" s="32"/>
      <c r="D146" s="32"/>
      <c r="E146" s="32"/>
      <c r="F146" s="32"/>
      <c r="G146" s="32"/>
      <c r="H146" s="23">
        <f t="shared" si="13"/>
        <v>0</v>
      </c>
      <c r="I146" s="32"/>
      <c r="J146" s="33">
        <f t="shared" si="14"/>
        <v>0</v>
      </c>
      <c r="K146" s="25" t="e">
        <f t="shared" si="15"/>
        <v>#DIV/0!</v>
      </c>
      <c r="L146" s="26">
        <f t="shared" si="16"/>
        <v>0</v>
      </c>
      <c r="N146" s="35"/>
      <c r="O146" s="35"/>
    </row>
    <row r="147" spans="1:15" s="34" customFormat="1" x14ac:dyDescent="0.3">
      <c r="A147" s="15"/>
      <c r="B147" s="32"/>
      <c r="C147" s="32"/>
      <c r="D147" s="32"/>
      <c r="E147" s="32"/>
      <c r="F147" s="32"/>
      <c r="G147" s="32"/>
      <c r="H147" s="23">
        <f t="shared" si="13"/>
        <v>0</v>
      </c>
      <c r="I147" s="32"/>
      <c r="J147" s="33">
        <f t="shared" si="14"/>
        <v>0</v>
      </c>
      <c r="K147" s="25" t="e">
        <f t="shared" si="15"/>
        <v>#DIV/0!</v>
      </c>
      <c r="L147" s="26">
        <f t="shared" si="16"/>
        <v>0</v>
      </c>
      <c r="N147" s="35"/>
      <c r="O147" s="35"/>
    </row>
    <row r="148" spans="1:15" s="34" customFormat="1" x14ac:dyDescent="0.3">
      <c r="A148" s="15"/>
      <c r="B148" s="32"/>
      <c r="C148" s="32"/>
      <c r="D148" s="32"/>
      <c r="E148" s="32"/>
      <c r="F148" s="32"/>
      <c r="G148" s="32"/>
      <c r="H148" s="23">
        <f t="shared" si="13"/>
        <v>0</v>
      </c>
      <c r="I148" s="32"/>
      <c r="J148" s="33">
        <f t="shared" si="14"/>
        <v>0</v>
      </c>
      <c r="K148" s="25" t="e">
        <f t="shared" si="15"/>
        <v>#DIV/0!</v>
      </c>
      <c r="L148" s="26">
        <f t="shared" si="16"/>
        <v>0</v>
      </c>
      <c r="N148" s="35"/>
      <c r="O148" s="35"/>
    </row>
    <row r="149" spans="1:15" s="34" customFormat="1" x14ac:dyDescent="0.3">
      <c r="A149" s="15"/>
      <c r="B149" s="32"/>
      <c r="C149" s="32"/>
      <c r="D149" s="32"/>
      <c r="E149" s="32"/>
      <c r="F149" s="32"/>
      <c r="G149" s="32"/>
      <c r="H149" s="23">
        <f t="shared" si="13"/>
        <v>0</v>
      </c>
      <c r="I149" s="32"/>
      <c r="J149" s="33">
        <f t="shared" si="14"/>
        <v>0</v>
      </c>
      <c r="K149" s="25" t="e">
        <f t="shared" si="15"/>
        <v>#DIV/0!</v>
      </c>
      <c r="L149" s="26">
        <f t="shared" si="16"/>
        <v>0</v>
      </c>
      <c r="N149" s="35"/>
      <c r="O149" s="35"/>
    </row>
    <row r="150" spans="1:15" s="34" customFormat="1" x14ac:dyDescent="0.3">
      <c r="A150" s="15"/>
      <c r="B150" s="32"/>
      <c r="C150" s="32"/>
      <c r="D150" s="32"/>
      <c r="E150" s="32"/>
      <c r="F150" s="32"/>
      <c r="G150" s="32"/>
      <c r="H150" s="23">
        <f t="shared" si="13"/>
        <v>0</v>
      </c>
      <c r="I150" s="32"/>
      <c r="J150" s="33">
        <f t="shared" si="14"/>
        <v>0</v>
      </c>
      <c r="K150" s="25" t="e">
        <f t="shared" si="15"/>
        <v>#DIV/0!</v>
      </c>
      <c r="L150" s="26">
        <f t="shared" si="16"/>
        <v>0</v>
      </c>
      <c r="N150" s="35"/>
      <c r="O150" s="35"/>
    </row>
    <row r="151" spans="1:15" s="34" customFormat="1" x14ac:dyDescent="0.3">
      <c r="A151" s="15"/>
      <c r="B151" s="32"/>
      <c r="C151" s="32"/>
      <c r="D151" s="32"/>
      <c r="E151" s="32"/>
      <c r="F151" s="32"/>
      <c r="G151" s="32"/>
      <c r="H151" s="23">
        <f t="shared" si="13"/>
        <v>0</v>
      </c>
      <c r="I151" s="32"/>
      <c r="J151" s="33">
        <f t="shared" si="14"/>
        <v>0</v>
      </c>
      <c r="K151" s="25" t="e">
        <f t="shared" si="15"/>
        <v>#DIV/0!</v>
      </c>
      <c r="L151" s="26">
        <f t="shared" si="16"/>
        <v>0</v>
      </c>
      <c r="N151" s="35"/>
      <c r="O151" s="35"/>
    </row>
    <row r="152" spans="1:15" s="34" customFormat="1" x14ac:dyDescent="0.3">
      <c r="A152" s="15"/>
      <c r="B152" s="32"/>
      <c r="C152" s="32"/>
      <c r="D152" s="32"/>
      <c r="E152" s="32"/>
      <c r="F152" s="32"/>
      <c r="G152" s="32"/>
      <c r="H152" s="23">
        <f t="shared" si="13"/>
        <v>0</v>
      </c>
      <c r="I152" s="32"/>
      <c r="J152" s="33">
        <f t="shared" si="14"/>
        <v>0</v>
      </c>
      <c r="K152" s="25" t="e">
        <f t="shared" si="15"/>
        <v>#DIV/0!</v>
      </c>
      <c r="L152" s="26">
        <f t="shared" si="16"/>
        <v>0</v>
      </c>
      <c r="N152" s="35"/>
      <c r="O152" s="35"/>
    </row>
    <row r="153" spans="1:15" s="34" customFormat="1" x14ac:dyDescent="0.3">
      <c r="A153" s="15"/>
      <c r="B153" s="32"/>
      <c r="C153" s="32"/>
      <c r="D153" s="32"/>
      <c r="E153" s="32"/>
      <c r="F153" s="32"/>
      <c r="G153" s="32"/>
      <c r="H153" s="23">
        <f t="shared" si="13"/>
        <v>0</v>
      </c>
      <c r="I153" s="32"/>
      <c r="J153" s="33">
        <f t="shared" si="14"/>
        <v>0</v>
      </c>
      <c r="K153" s="25" t="e">
        <f t="shared" si="15"/>
        <v>#DIV/0!</v>
      </c>
      <c r="L153" s="26">
        <f t="shared" si="16"/>
        <v>0</v>
      </c>
      <c r="N153" s="35"/>
      <c r="O153" s="35"/>
    </row>
    <row r="154" spans="1:15" s="34" customFormat="1" x14ac:dyDescent="0.3">
      <c r="A154" s="15"/>
      <c r="B154" s="32"/>
      <c r="C154" s="32"/>
      <c r="D154" s="32"/>
      <c r="E154" s="32"/>
      <c r="F154" s="32"/>
      <c r="G154" s="32"/>
      <c r="H154" s="23">
        <f t="shared" si="13"/>
        <v>0</v>
      </c>
      <c r="I154" s="32"/>
      <c r="J154" s="33">
        <f t="shared" si="14"/>
        <v>0</v>
      </c>
      <c r="K154" s="25" t="e">
        <f t="shared" si="15"/>
        <v>#DIV/0!</v>
      </c>
      <c r="L154" s="26">
        <f t="shared" si="16"/>
        <v>0</v>
      </c>
      <c r="N154" s="35"/>
      <c r="O154" s="35"/>
    </row>
    <row r="155" spans="1:15" s="34" customFormat="1" x14ac:dyDescent="0.3">
      <c r="A155" s="15"/>
      <c r="B155" s="32"/>
      <c r="C155" s="32"/>
      <c r="D155" s="32"/>
      <c r="E155" s="32"/>
      <c r="F155" s="32"/>
      <c r="G155" s="32"/>
      <c r="H155" s="23">
        <f t="shared" si="13"/>
        <v>0</v>
      </c>
      <c r="I155" s="32"/>
      <c r="J155" s="33">
        <f t="shared" si="14"/>
        <v>0</v>
      </c>
      <c r="K155" s="25" t="e">
        <f t="shared" si="15"/>
        <v>#DIV/0!</v>
      </c>
      <c r="L155" s="26">
        <f t="shared" si="16"/>
        <v>0</v>
      </c>
      <c r="N155" s="35"/>
      <c r="O155" s="35"/>
    </row>
    <row r="156" spans="1:15" s="34" customFormat="1" x14ac:dyDescent="0.3">
      <c r="A156" s="15"/>
      <c r="B156" s="32"/>
      <c r="C156" s="32"/>
      <c r="D156" s="32"/>
      <c r="E156" s="32"/>
      <c r="F156" s="32"/>
      <c r="G156" s="32"/>
      <c r="H156" s="23">
        <f t="shared" si="13"/>
        <v>0</v>
      </c>
      <c r="I156" s="32"/>
      <c r="J156" s="33">
        <f t="shared" si="14"/>
        <v>0</v>
      </c>
      <c r="K156" s="25" t="e">
        <f t="shared" si="15"/>
        <v>#DIV/0!</v>
      </c>
      <c r="L156" s="26">
        <f t="shared" si="16"/>
        <v>0</v>
      </c>
      <c r="N156" s="35"/>
      <c r="O156" s="35"/>
    </row>
    <row r="157" spans="1:15" s="34" customFormat="1" x14ac:dyDescent="0.3">
      <c r="A157" s="15"/>
      <c r="B157" s="32"/>
      <c r="C157" s="32"/>
      <c r="D157" s="32"/>
      <c r="E157" s="32"/>
      <c r="F157" s="32"/>
      <c r="G157" s="32"/>
      <c r="H157" s="23">
        <f t="shared" si="13"/>
        <v>0</v>
      </c>
      <c r="I157" s="32"/>
      <c r="J157" s="33">
        <f t="shared" si="14"/>
        <v>0</v>
      </c>
      <c r="K157" s="25" t="e">
        <f t="shared" si="15"/>
        <v>#DIV/0!</v>
      </c>
      <c r="L157" s="26">
        <f t="shared" si="16"/>
        <v>0</v>
      </c>
      <c r="N157" s="35"/>
      <c r="O157" s="35"/>
    </row>
    <row r="158" spans="1:15" s="34" customFormat="1" x14ac:dyDescent="0.3">
      <c r="A158" s="15"/>
      <c r="B158" s="32"/>
      <c r="C158" s="32"/>
      <c r="D158" s="32"/>
      <c r="E158" s="32"/>
      <c r="F158" s="32"/>
      <c r="G158" s="32"/>
      <c r="H158" s="23">
        <f t="shared" si="13"/>
        <v>0</v>
      </c>
      <c r="I158" s="32"/>
      <c r="J158" s="33">
        <f t="shared" si="14"/>
        <v>0</v>
      </c>
      <c r="K158" s="25" t="e">
        <f t="shared" si="15"/>
        <v>#DIV/0!</v>
      </c>
      <c r="L158" s="26">
        <f t="shared" si="16"/>
        <v>0</v>
      </c>
      <c r="N158" s="35"/>
      <c r="O158" s="35"/>
    </row>
    <row r="159" spans="1:15" s="34" customFormat="1" x14ac:dyDescent="0.3">
      <c r="A159" s="15"/>
      <c r="B159" s="32"/>
      <c r="C159" s="32"/>
      <c r="D159" s="32"/>
      <c r="E159" s="32"/>
      <c r="F159" s="32"/>
      <c r="G159" s="32"/>
      <c r="H159" s="23">
        <f t="shared" si="13"/>
        <v>0</v>
      </c>
      <c r="I159" s="32"/>
      <c r="J159" s="33">
        <f t="shared" si="14"/>
        <v>0</v>
      </c>
      <c r="K159" s="25" t="e">
        <f t="shared" si="15"/>
        <v>#DIV/0!</v>
      </c>
      <c r="L159" s="26">
        <f t="shared" si="16"/>
        <v>0</v>
      </c>
      <c r="N159" s="35"/>
      <c r="O159" s="35"/>
    </row>
  </sheetData>
  <autoFilter ref="A6:P157" xr:uid="{00000000-0009-0000-0000-000000000000}"/>
  <phoneticPr fontId="3" type="noConversion"/>
  <hyperlinks>
    <hyperlink ref="G4" r:id="rId1" display="Ilman ominaislämpökapasiteetti" xr:uid="{00000000-0004-0000-0000-000000000000}"/>
    <hyperlink ref="G3" r:id="rId2" display="Ilman ominaislämpökapasiteetti" xr:uid="{00000000-0004-0000-0000-000001000000}"/>
  </hyperlinks>
  <pageMargins left="0.75" right="0.75" top="1" bottom="1" header="0.4921259845" footer="0.4921259845"/>
  <pageSetup paperSize="9" orientation="portrait" horizontalDpi="300" verticalDpi="300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4:K119"/>
  <sheetViews>
    <sheetView workbookViewId="0">
      <selection activeCell="N109" sqref="N109"/>
    </sheetView>
  </sheetViews>
  <sheetFormatPr defaultRowHeight="12.5" x14ac:dyDescent="0.25"/>
  <cols>
    <col min="4" max="4" width="6.81640625" customWidth="1"/>
  </cols>
  <sheetData>
    <row r="44" spans="8:8" x14ac:dyDescent="0.25">
      <c r="H44" s="7"/>
    </row>
    <row r="45" spans="8:8" x14ac:dyDescent="0.25">
      <c r="H45" s="7"/>
    </row>
    <row r="46" spans="8:8" x14ac:dyDescent="0.25">
      <c r="H46" s="7"/>
    </row>
    <row r="50" spans="1:11" x14ac:dyDescent="0.25">
      <c r="G50" s="12"/>
      <c r="K50" s="11"/>
    </row>
    <row r="51" spans="1:11" x14ac:dyDescent="0.25">
      <c r="G51" s="12"/>
      <c r="K51" s="11"/>
    </row>
    <row r="52" spans="1:11" x14ac:dyDescent="0.25">
      <c r="G52" s="12"/>
      <c r="K52" s="11"/>
    </row>
    <row r="57" spans="1:11" x14ac:dyDescent="0.25">
      <c r="G57" s="12"/>
    </row>
    <row r="58" spans="1:11" x14ac:dyDescent="0.25">
      <c r="G58" s="12"/>
    </row>
    <row r="59" spans="1:11" x14ac:dyDescent="0.25">
      <c r="G59" s="12"/>
    </row>
    <row r="60" spans="1:11" x14ac:dyDescent="0.25">
      <c r="G60" s="12"/>
    </row>
    <row r="61" spans="1:11" x14ac:dyDescent="0.25">
      <c r="G61" s="12"/>
    </row>
    <row r="62" spans="1:11" x14ac:dyDescent="0.25">
      <c r="A62" t="s">
        <v>24</v>
      </c>
      <c r="B62">
        <v>155</v>
      </c>
      <c r="C62" t="s">
        <v>15</v>
      </c>
      <c r="D62">
        <f>B62*3600/1000</f>
        <v>558</v>
      </c>
      <c r="E62" t="s">
        <v>16</v>
      </c>
    </row>
    <row r="68" spans="7:7" x14ac:dyDescent="0.25">
      <c r="G68" s="12"/>
    </row>
    <row r="69" spans="7:7" x14ac:dyDescent="0.25">
      <c r="G69" s="12"/>
    </row>
    <row r="70" spans="7:7" x14ac:dyDescent="0.25">
      <c r="G70" s="12"/>
    </row>
    <row r="71" spans="7:7" x14ac:dyDescent="0.25">
      <c r="G71" s="12"/>
    </row>
    <row r="72" spans="7:7" x14ac:dyDescent="0.25">
      <c r="G72" s="12"/>
    </row>
    <row r="73" spans="7:7" x14ac:dyDescent="0.25">
      <c r="G73" s="12"/>
    </row>
    <row r="74" spans="7:7" x14ac:dyDescent="0.25">
      <c r="G74" s="12"/>
    </row>
    <row r="75" spans="7:7" x14ac:dyDescent="0.25">
      <c r="G75" s="12"/>
    </row>
    <row r="76" spans="7:7" x14ac:dyDescent="0.25">
      <c r="G76" s="12"/>
    </row>
    <row r="77" spans="7:7" x14ac:dyDescent="0.25">
      <c r="G77" s="12"/>
    </row>
    <row r="78" spans="7:7" x14ac:dyDescent="0.25">
      <c r="G78" s="12"/>
    </row>
    <row r="79" spans="7:7" x14ac:dyDescent="0.25">
      <c r="G79" s="12"/>
    </row>
    <row r="80" spans="7:7" x14ac:dyDescent="0.25">
      <c r="G80" s="12"/>
    </row>
    <row r="81" spans="7:7" x14ac:dyDescent="0.25">
      <c r="G81" s="12"/>
    </row>
    <row r="82" spans="7:7" x14ac:dyDescent="0.25">
      <c r="G82" s="12"/>
    </row>
    <row r="83" spans="7:7" x14ac:dyDescent="0.25">
      <c r="G83" s="12"/>
    </row>
    <row r="84" spans="7:7" x14ac:dyDescent="0.25">
      <c r="G84" s="12"/>
    </row>
    <row r="85" spans="7:7" x14ac:dyDescent="0.25">
      <c r="G85" s="12"/>
    </row>
    <row r="86" spans="7:7" x14ac:dyDescent="0.25">
      <c r="G86" s="12"/>
    </row>
    <row r="87" spans="7:7" x14ac:dyDescent="0.25">
      <c r="G87" s="12"/>
    </row>
    <row r="88" spans="7:7" x14ac:dyDescent="0.25">
      <c r="G88" s="12"/>
    </row>
    <row r="89" spans="7:7" x14ac:dyDescent="0.25">
      <c r="G89" s="12"/>
    </row>
    <row r="103" spans="1:9" x14ac:dyDescent="0.25">
      <c r="A103" t="s">
        <v>51</v>
      </c>
    </row>
    <row r="105" spans="1:9" x14ac:dyDescent="0.25">
      <c r="A105" t="s">
        <v>64</v>
      </c>
    </row>
    <row r="106" spans="1:9" x14ac:dyDescent="0.25">
      <c r="A106" t="s">
        <v>52</v>
      </c>
      <c r="B106" t="s">
        <v>53</v>
      </c>
      <c r="C106" t="s">
        <v>54</v>
      </c>
      <c r="D106" t="s">
        <v>55</v>
      </c>
      <c r="E106" t="s">
        <v>56</v>
      </c>
    </row>
    <row r="107" spans="1:9" ht="13" x14ac:dyDescent="0.3">
      <c r="A107" s="7" t="s">
        <v>65</v>
      </c>
      <c r="B107">
        <v>49.5</v>
      </c>
      <c r="C107">
        <v>20</v>
      </c>
      <c r="D107">
        <f>B107-C107</f>
        <v>29.5</v>
      </c>
      <c r="E107">
        <v>6589</v>
      </c>
      <c r="F107" s="39" t="s">
        <v>58</v>
      </c>
      <c r="H107" s="38">
        <f xml:space="preserve"> E107/((B107-C107)*(1.301-0.00525*B107+0.000023*B107*B107)*1.005/3.6)</f>
        <v>729.01593141959177</v>
      </c>
      <c r="I107" s="37" t="s">
        <v>16</v>
      </c>
    </row>
    <row r="108" spans="1:9" ht="13" x14ac:dyDescent="0.3">
      <c r="A108" s="7" t="s">
        <v>66</v>
      </c>
      <c r="B108">
        <v>43.7</v>
      </c>
      <c r="C108">
        <v>20.100000000000001</v>
      </c>
      <c r="D108">
        <f>B108-C108</f>
        <v>23.6</v>
      </c>
      <c r="E108">
        <v>5572</v>
      </c>
      <c r="F108" s="39" t="s">
        <v>58</v>
      </c>
      <c r="H108" s="38">
        <f xml:space="preserve"> E108/((B108-C108)*(1.301-0.00525*B108+0.000023*B108*B108)*1.005/3.6)</f>
        <v>758.17035367517656</v>
      </c>
      <c r="I108" s="37" t="s">
        <v>16</v>
      </c>
    </row>
    <row r="109" spans="1:9" ht="13" x14ac:dyDescent="0.3">
      <c r="A109" s="7" t="s">
        <v>67</v>
      </c>
      <c r="B109">
        <v>42.2</v>
      </c>
      <c r="C109">
        <v>20.399999999999999</v>
      </c>
      <c r="D109">
        <f>B109-C109</f>
        <v>21.800000000000004</v>
      </c>
      <c r="E109">
        <v>5197</v>
      </c>
      <c r="F109" s="39" t="s">
        <v>58</v>
      </c>
      <c r="H109" s="38">
        <f xml:space="preserve"> E109/((B109-C109)*(1.301-0.00525*B109+0.000023*B109*B109)*1.005/3.6)</f>
        <v>762.17719371487419</v>
      </c>
      <c r="I109" s="37" t="s">
        <v>16</v>
      </c>
    </row>
    <row r="110" spans="1:9" ht="13" x14ac:dyDescent="0.3">
      <c r="A110" s="7" t="s">
        <v>68</v>
      </c>
      <c r="B110">
        <v>38</v>
      </c>
      <c r="C110">
        <v>19.899999999999999</v>
      </c>
      <c r="D110">
        <f>B110-C110</f>
        <v>18.100000000000001</v>
      </c>
      <c r="E110">
        <v>4294</v>
      </c>
      <c r="F110" s="39" t="s">
        <v>58</v>
      </c>
      <c r="H110" s="38">
        <f xml:space="preserve"> E110/((B110-C110)*(1.301-0.00525*B110+0.000023*B110*B110)*1.005/3.6)</f>
        <v>748.91797877446356</v>
      </c>
      <c r="I110" s="37" t="s">
        <v>16</v>
      </c>
    </row>
    <row r="111" spans="1:9" ht="13" x14ac:dyDescent="0.3">
      <c r="G111" s="39" t="s">
        <v>57</v>
      </c>
      <c r="H111" s="38">
        <f>AVERAGE(H107:H110)</f>
        <v>749.57036439602643</v>
      </c>
      <c r="I111" s="37" t="s">
        <v>16</v>
      </c>
    </row>
    <row r="113" spans="1:9" x14ac:dyDescent="0.25">
      <c r="A113" t="s">
        <v>59</v>
      </c>
    </row>
    <row r="114" spans="1:9" x14ac:dyDescent="0.25">
      <c r="A114" t="s">
        <v>52</v>
      </c>
      <c r="B114" t="s">
        <v>53</v>
      </c>
      <c r="C114" t="s">
        <v>54</v>
      </c>
      <c r="D114" t="s">
        <v>55</v>
      </c>
      <c r="E114" t="s">
        <v>56</v>
      </c>
    </row>
    <row r="115" spans="1:9" ht="13" x14ac:dyDescent="0.3">
      <c r="A115" s="7" t="s">
        <v>60</v>
      </c>
      <c r="B115">
        <v>41.7</v>
      </c>
      <c r="C115">
        <v>20.2</v>
      </c>
      <c r="D115">
        <f>B115-C115</f>
        <v>21.500000000000004</v>
      </c>
      <c r="E115">
        <v>5276</v>
      </c>
      <c r="F115" s="39" t="s">
        <v>58</v>
      </c>
      <c r="H115" s="38">
        <f xml:space="preserve"> E115/((B115-C115)*(1.301-0.00525*B115+0.000023*B115*B115)*1.005/3.6)</f>
        <v>783.39901293078105</v>
      </c>
      <c r="I115" s="37" t="s">
        <v>16</v>
      </c>
    </row>
    <row r="116" spans="1:9" ht="13" x14ac:dyDescent="0.3">
      <c r="A116" s="7" t="s">
        <v>61</v>
      </c>
      <c r="B116">
        <v>37.5</v>
      </c>
      <c r="C116">
        <v>20.100000000000001</v>
      </c>
      <c r="D116">
        <f>B116-C116</f>
        <v>17.399999999999999</v>
      </c>
      <c r="E116">
        <v>4405</v>
      </c>
      <c r="F116" s="39" t="s">
        <v>58</v>
      </c>
      <c r="H116" s="38">
        <f xml:space="preserve"> E116/((B116-C116)*(1.301-0.00525*B116+0.000023*B116*B116)*1.005/3.6)</f>
        <v>797.94986436734564</v>
      </c>
      <c r="I116" s="37" t="s">
        <v>16</v>
      </c>
    </row>
    <row r="117" spans="1:9" ht="13" x14ac:dyDescent="0.3">
      <c r="A117" s="7" t="s">
        <v>62</v>
      </c>
      <c r="B117">
        <v>33</v>
      </c>
      <c r="C117">
        <v>20.399999999999999</v>
      </c>
      <c r="D117">
        <f>B117-C117</f>
        <v>12.600000000000001</v>
      </c>
      <c r="E117">
        <v>3237</v>
      </c>
      <c r="F117" s="39" t="s">
        <v>58</v>
      </c>
      <c r="H117" s="38">
        <f xml:space="preserve"> E117/((B117-C117)*(1.301-0.00525*B117+0.000023*B117*B117)*1.005/3.6)</f>
        <v>798.28093197626788</v>
      </c>
      <c r="I117" s="37" t="s">
        <v>16</v>
      </c>
    </row>
    <row r="118" spans="1:9" ht="13" x14ac:dyDescent="0.3">
      <c r="A118" s="7" t="s">
        <v>63</v>
      </c>
      <c r="B118">
        <v>30.3</v>
      </c>
      <c r="C118">
        <v>20.2</v>
      </c>
      <c r="D118">
        <f>B118-C118</f>
        <v>10.100000000000001</v>
      </c>
      <c r="E118">
        <v>2781</v>
      </c>
      <c r="F118" s="39" t="s">
        <v>58</v>
      </c>
      <c r="H118" s="38">
        <f xml:space="preserve"> E118/((B118-C118)*(1.301-0.00525*B118+0.000023*B118*B118)*1.005/3.6)</f>
        <v>848.04911061940288</v>
      </c>
      <c r="I118" s="37" t="s">
        <v>16</v>
      </c>
    </row>
    <row r="119" spans="1:9" ht="13" x14ac:dyDescent="0.3">
      <c r="G119" s="39" t="s">
        <v>57</v>
      </c>
      <c r="H119" s="38">
        <f>AVERAGE(H115:H118)</f>
        <v>806.91972997344942</v>
      </c>
      <c r="I119" s="37" t="s">
        <v>16</v>
      </c>
    </row>
  </sheetData>
  <phoneticPr fontId="3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8CFA4911654646B4D9EBD3DA6DCE3F" ma:contentTypeVersion="11" ma:contentTypeDescription="Create a new document." ma:contentTypeScope="" ma:versionID="4ac6cdf237fea83246ddc5da10400447">
  <xsd:schema xmlns:xsd="http://www.w3.org/2001/XMLSchema" xmlns:xs="http://www.w3.org/2001/XMLSchema" xmlns:p="http://schemas.microsoft.com/office/2006/metadata/properties" xmlns:ns3="1961e631-d37e-4156-aec6-cee1d18ebe1c" xmlns:ns4="e1bc4dd8-cf97-488a-ac36-d08957db89c2" targetNamespace="http://schemas.microsoft.com/office/2006/metadata/properties" ma:root="true" ma:fieldsID="5f10c960a7cd07e58a90b559bb13e027" ns3:_="" ns4:_="">
    <xsd:import namespace="1961e631-d37e-4156-aec6-cee1d18ebe1c"/>
    <xsd:import namespace="e1bc4dd8-cf97-488a-ac36-d08957db89c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61e631-d37e-4156-aec6-cee1d18ebe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bc4dd8-cf97-488a-ac36-d08957db89c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3E1F6B-4726-4258-918A-645039ED93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C978DD-6F95-45F8-ABEC-18745AC2C00E}">
  <ds:schemaRefs>
    <ds:schemaRef ds:uri="1961e631-d37e-4156-aec6-cee1d18ebe1c"/>
    <ds:schemaRef ds:uri="e1bc4dd8-cf97-488a-ac36-d08957db89c2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59B7693-14CD-4D44-8459-8E4D39AA70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61e631-d37e-4156-aec6-cee1d18ebe1c"/>
    <ds:schemaRef ds:uri="e1bc4dd8-cf97-488a-ac36-d08957db89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Koti-COP</vt:lpstr>
      <vt:lpstr>Puhallusnopeus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janti</cp:lastModifiedBy>
  <dcterms:created xsi:type="dcterms:W3CDTF">2011-10-21T05:25:26Z</dcterms:created>
  <dcterms:modified xsi:type="dcterms:W3CDTF">2020-06-20T11:00:20Z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5c3b1a5-3e25-4525-b923-a0572e679d8b_Enabled">
    <vt:lpwstr>True</vt:lpwstr>
  </property>
  <property fmtid="{D5CDD505-2E9C-101B-9397-08002B2CF9AE}" pid="3" name="MSIP_Label_65c3b1a5-3e25-4525-b923-a0572e679d8b_SiteId">
    <vt:lpwstr>62a9c2c8-8b09-43be-a7fb-9a87875714a9</vt:lpwstr>
  </property>
  <property fmtid="{D5CDD505-2E9C-101B-9397-08002B2CF9AE}" pid="4" name="MSIP_Label_65c3b1a5-3e25-4525-b923-a0572e679d8b_Owner">
    <vt:lpwstr>janne.tiainen@fortum.com</vt:lpwstr>
  </property>
  <property fmtid="{D5CDD505-2E9C-101B-9397-08002B2CF9AE}" pid="5" name="MSIP_Label_65c3b1a5-3e25-4525-b923-a0572e679d8b_SetDate">
    <vt:lpwstr>2019-07-26T15:35:00.4538006Z</vt:lpwstr>
  </property>
  <property fmtid="{D5CDD505-2E9C-101B-9397-08002B2CF9AE}" pid="6" name="MSIP_Label_65c3b1a5-3e25-4525-b923-a0572e679d8b_Name">
    <vt:lpwstr>Internal</vt:lpwstr>
  </property>
  <property fmtid="{D5CDD505-2E9C-101B-9397-08002B2CF9AE}" pid="7" name="MSIP_Label_65c3b1a5-3e25-4525-b923-a0572e679d8b_Application">
    <vt:lpwstr>Microsoft Azure Information Protection</vt:lpwstr>
  </property>
  <property fmtid="{D5CDD505-2E9C-101B-9397-08002B2CF9AE}" pid="8" name="MSIP_Label_65c3b1a5-3e25-4525-b923-a0572e679d8b_ActionId">
    <vt:lpwstr>d2a02e81-8251-4f53-8d78-11e2ca225b94</vt:lpwstr>
  </property>
  <property fmtid="{D5CDD505-2E9C-101B-9397-08002B2CF9AE}" pid="9" name="MSIP_Label_65c3b1a5-3e25-4525-b923-a0572e679d8b_Extended_MSFT_Method">
    <vt:lpwstr>Automatic</vt:lpwstr>
  </property>
  <property fmtid="{D5CDD505-2E9C-101B-9397-08002B2CF9AE}" pid="10" name="MSIP_Label_f45044c0-b6aa-4b2b-834d-65c9ef8bb134_Enabled">
    <vt:lpwstr>True</vt:lpwstr>
  </property>
  <property fmtid="{D5CDD505-2E9C-101B-9397-08002B2CF9AE}" pid="11" name="MSIP_Label_f45044c0-b6aa-4b2b-834d-65c9ef8bb134_SiteId">
    <vt:lpwstr>62a9c2c8-8b09-43be-a7fb-9a87875714a9</vt:lpwstr>
  </property>
  <property fmtid="{D5CDD505-2E9C-101B-9397-08002B2CF9AE}" pid="12" name="MSIP_Label_f45044c0-b6aa-4b2b-834d-65c9ef8bb134_Owner">
    <vt:lpwstr>janne.tiainen@fortum.com</vt:lpwstr>
  </property>
  <property fmtid="{D5CDD505-2E9C-101B-9397-08002B2CF9AE}" pid="13" name="MSIP_Label_f45044c0-b6aa-4b2b-834d-65c9ef8bb134_SetDate">
    <vt:lpwstr>2019-07-26T15:35:00.4538006Z</vt:lpwstr>
  </property>
  <property fmtid="{D5CDD505-2E9C-101B-9397-08002B2CF9AE}" pid="14" name="MSIP_Label_f45044c0-b6aa-4b2b-834d-65c9ef8bb134_Name">
    <vt:lpwstr>Hide Visual Label</vt:lpwstr>
  </property>
  <property fmtid="{D5CDD505-2E9C-101B-9397-08002B2CF9AE}" pid="15" name="MSIP_Label_f45044c0-b6aa-4b2b-834d-65c9ef8bb134_Application">
    <vt:lpwstr>Microsoft Azure Information Protection</vt:lpwstr>
  </property>
  <property fmtid="{D5CDD505-2E9C-101B-9397-08002B2CF9AE}" pid="16" name="MSIP_Label_f45044c0-b6aa-4b2b-834d-65c9ef8bb134_ActionId">
    <vt:lpwstr>d2a02e81-8251-4f53-8d78-11e2ca225b94</vt:lpwstr>
  </property>
  <property fmtid="{D5CDD505-2E9C-101B-9397-08002B2CF9AE}" pid="17" name="MSIP_Label_f45044c0-b6aa-4b2b-834d-65c9ef8bb134_Parent">
    <vt:lpwstr>65c3b1a5-3e25-4525-b923-a0572e679d8b</vt:lpwstr>
  </property>
  <property fmtid="{D5CDD505-2E9C-101B-9397-08002B2CF9AE}" pid="18" name="MSIP_Label_f45044c0-b6aa-4b2b-834d-65c9ef8bb134_Extended_MSFT_Method">
    <vt:lpwstr>Automatic</vt:lpwstr>
  </property>
  <property fmtid="{D5CDD505-2E9C-101B-9397-08002B2CF9AE}" pid="19" name="Sensitivity">
    <vt:lpwstr>Internal Hide Visual Label</vt:lpwstr>
  </property>
  <property fmtid="{D5CDD505-2E9C-101B-9397-08002B2CF9AE}" pid="20" name="ContentTypeId">
    <vt:lpwstr>0x010100628CFA4911654646B4D9EBD3DA6DCE3F</vt:lpwstr>
  </property>
</Properties>
</file>