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Taulukko1" sheetId="1" r:id="rId3"/>
  </sheets>
  <definedNames/>
  <calcPr/>
</workbook>
</file>

<file path=xl/sharedStrings.xml><?xml version="1.0" encoding="utf-8"?>
<sst xmlns="http://schemas.openxmlformats.org/spreadsheetml/2006/main" count="34" uniqueCount="28">
  <si>
    <t>Neliöt</t>
  </si>
  <si>
    <t>m2</t>
  </si>
  <si>
    <t>Rakennusten energiatehokkuus luokitus</t>
  </si>
  <si>
    <t>Lämmitystarve</t>
  </si>
  <si>
    <t>kWh/m2</t>
  </si>
  <si>
    <t>A-luokka</t>
  </si>
  <si>
    <t>Lämmitys</t>
  </si>
  <si>
    <t>kWh</t>
  </si>
  <si>
    <t>B-luokka</t>
  </si>
  <si>
    <t>Vesi</t>
  </si>
  <si>
    <t>C-luokka</t>
  </si>
  <si>
    <t>Sähkö</t>
  </si>
  <si>
    <t>€</t>
  </si>
  <si>
    <t>D-luokka</t>
  </si>
  <si>
    <t>Hinnan nousu</t>
  </si>
  <si>
    <t>Investointi</t>
  </si>
  <si>
    <t>COP (lämpö)</t>
  </si>
  <si>
    <t>COP (vesi)</t>
  </si>
  <si>
    <t>Kulutus</t>
  </si>
  <si>
    <t>Säästö</t>
  </si>
  <si>
    <t>Kulut / 1v</t>
  </si>
  <si>
    <t>Kulut / 10v</t>
  </si>
  <si>
    <t>Kulut / 20v</t>
  </si>
  <si>
    <t>ILP</t>
  </si>
  <si>
    <t>VILP</t>
  </si>
  <si>
    <t>MLP</t>
  </si>
  <si>
    <t>Vuosi</t>
  </si>
  <si>
    <t>Sähkön hinta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</si>
</sst>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alle&quot; 0"/>
    <numFmt numFmtId="165" formatCode="#,##0.000"/>
  </numFmts>
  <fonts count="4">
    <font>
      <sz val="10.0"/>
      <color rgb="FF000000"/>
      <name val="Arial"/>
    </font>
    <font>
      <b/>
      <sz val="10.0"/>
      <name val="Arial"/>
    </font>
    <font>
      <sz val="10.0"/>
      <name val="Arial"/>
    </font>
    <font>
      <u/>
      <sz val="10.0"/>
      <color rgb="FF0000FF"/>
      <name val="Arial"/>
    </font>
  </fonts>
  <fills count="2">
    <fill>
      <patternFill patternType="none"/>
    </fill>
    <fill>
      <patternFill patternType="lightGray"/>
    </fill>
  </fills>
  <borders count="4">
    <border/>
    <border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2" numFmtId="0" xfId="0" applyFont="1"/>
    <xf borderId="0" fillId="0" fontId="3" numFmtId="0" xfId="0" applyAlignment="1" applyFont="1">
      <alignment horizontal="left" readingOrder="0" vertical="bottom"/>
    </xf>
    <xf borderId="0" fillId="0" fontId="2" numFmtId="0" xfId="0" applyAlignment="1" applyFont="1">
      <alignment horizontal="left" vertical="bottom"/>
    </xf>
    <xf borderId="0" fillId="0" fontId="2" numFmtId="0" xfId="0" applyAlignment="1" applyFont="1">
      <alignment horizontal="left" readingOrder="0" vertical="bottom"/>
    </xf>
    <xf borderId="0" fillId="0" fontId="2" numFmtId="164" xfId="0" applyAlignment="1" applyFont="1" applyNumberFormat="1">
      <alignment horizontal="right" readingOrder="0" vertical="bottom"/>
    </xf>
    <xf borderId="0" fillId="0" fontId="0" numFmtId="0" xfId="0" applyAlignment="1" applyFont="1">
      <alignment horizontal="left" readingOrder="0" vertical="bottom"/>
    </xf>
    <xf borderId="0" fillId="0" fontId="0" numFmtId="164" xfId="0" applyAlignment="1" applyFont="1" applyNumberFormat="1">
      <alignment horizontal="right" readingOrder="0" vertical="bottom"/>
    </xf>
    <xf borderId="0" fillId="0" fontId="2" numFmtId="4" xfId="0" applyAlignment="1" applyFont="1" applyNumberFormat="1">
      <alignment readingOrder="0"/>
    </xf>
    <xf borderId="0" fillId="0" fontId="2" numFmtId="10" xfId="0" applyAlignment="1" applyFont="1" applyNumberFormat="1">
      <alignment readingOrder="0"/>
    </xf>
    <xf borderId="1" fillId="0" fontId="2" numFmtId="0" xfId="0" applyAlignment="1" applyBorder="1" applyFont="1">
      <alignment readingOrder="0"/>
    </xf>
    <xf borderId="2" fillId="0" fontId="1" numFmtId="0" xfId="0" applyAlignment="1" applyBorder="1" applyFont="1">
      <alignment horizontal="center" readingOrder="0"/>
    </xf>
    <xf borderId="3" fillId="0" fontId="1" numFmtId="0" xfId="0" applyAlignment="1" applyBorder="1" applyFont="1">
      <alignment readingOrder="0"/>
    </xf>
    <xf borderId="0" fillId="0" fontId="2" numFmtId="0" xfId="0" applyAlignment="1" applyFont="1">
      <alignment horizontal="center" readingOrder="0"/>
    </xf>
    <xf borderId="0" fillId="0" fontId="2" numFmtId="1" xfId="0" applyAlignment="1" applyFont="1" applyNumberFormat="1">
      <alignment horizontal="center"/>
    </xf>
    <xf borderId="0" fillId="0" fontId="2" numFmtId="0" xfId="0" applyAlignment="1" applyFont="1">
      <alignment horizontal="center"/>
    </xf>
    <xf borderId="1" fillId="0" fontId="1" numFmtId="0" xfId="0" applyAlignment="1" applyBorder="1" applyFont="1">
      <alignment horizontal="right" readingOrder="0"/>
    </xf>
    <xf borderId="3" fillId="0" fontId="2" numFmtId="0" xfId="0" applyAlignment="1" applyBorder="1" applyFont="1">
      <alignment readingOrder="0"/>
    </xf>
    <xf borderId="0" fillId="0" fontId="2" numFmtId="165" xfId="0" applyAlignment="1" applyFont="1" applyNumberFormat="1">
      <alignment horizontal="center"/>
    </xf>
    <xf borderId="3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sz="1600">
                <a:solidFill>
                  <a:srgbClr val="000000"/>
                </a:solidFill>
              </a:defRPr>
            </a:pPr>
            <a:r>
              <a:t>Lämmitysmuotojen vertailu</a:t>
            </a:r>
          </a:p>
        </c:rich>
      </c:tx>
      <c:overlay val="0"/>
    </c:title>
    <c:plotArea>
      <c:layout/>
      <c:lineChart>
        <c:ser>
          <c:idx val="1"/>
          <c:order val="1"/>
          <c:tx>
            <c:strRef>
              <c:f>Taulukko1!$C$14</c:f>
            </c:strRef>
          </c:tx>
          <c:spPr>
            <a:ln cmpd="sng" w="19050">
              <a:solidFill>
                <a:srgbClr val="DC3912"/>
              </a:solidFill>
            </a:ln>
          </c:spPr>
          <c:marker>
            <c:symbol val="none"/>
          </c:marker>
          <c:cat>
            <c:strRef>
              <c:f>Taulukko1!$A$15:$A$39</c:f>
            </c:strRef>
          </c:cat>
          <c:val>
            <c:numRef>
              <c:f>Taulukko1!$C$15:$C$39</c:f>
            </c:numRef>
          </c:val>
          <c:smooth val="0"/>
        </c:ser>
        <c:ser>
          <c:idx val="2"/>
          <c:order val="2"/>
          <c:tx>
            <c:strRef>
              <c:f>Taulukko1!$D$14</c:f>
            </c:strRef>
          </c:tx>
          <c:spPr>
            <a:ln cmpd="sng" w="19050">
              <a:solidFill>
                <a:srgbClr val="FF9900"/>
              </a:solidFill>
            </a:ln>
          </c:spPr>
          <c:marker>
            <c:symbol val="none"/>
          </c:marker>
          <c:cat>
            <c:strRef>
              <c:f>Taulukko1!$A$15:$A$39</c:f>
            </c:strRef>
          </c:cat>
          <c:val>
            <c:numRef>
              <c:f>Taulukko1!$D$15:$D$39</c:f>
            </c:numRef>
          </c:val>
          <c:smooth val="0"/>
        </c:ser>
        <c:ser>
          <c:idx val="3"/>
          <c:order val="3"/>
          <c:tx>
            <c:strRef>
              <c:f>Taulukko1!$E$14</c:f>
            </c:strRef>
          </c:tx>
          <c:spPr>
            <a:ln cmpd="sng" w="19050">
              <a:solidFill>
                <a:srgbClr val="109618"/>
              </a:solidFill>
            </a:ln>
          </c:spPr>
          <c:marker>
            <c:symbol val="none"/>
          </c:marker>
          <c:cat>
            <c:strRef>
              <c:f>Taulukko1!$A$15:$A$39</c:f>
            </c:strRef>
          </c:cat>
          <c:val>
            <c:numRef>
              <c:f>Taulukko1!$E$15:$E$39</c:f>
            </c:numRef>
          </c:val>
          <c:smooth val="0"/>
        </c:ser>
        <c:ser>
          <c:idx val="4"/>
          <c:order val="4"/>
          <c:tx>
            <c:strRef>
              <c:f>Taulukko1!$F$14</c:f>
            </c:strRef>
          </c:tx>
          <c:spPr>
            <a:ln cmpd="sng" w="19050">
              <a:solidFill>
                <a:srgbClr val="990099"/>
              </a:solidFill>
            </a:ln>
          </c:spPr>
          <c:marker>
            <c:symbol val="none"/>
          </c:marker>
          <c:cat>
            <c:strRef>
              <c:f>Taulukko1!$A$15:$A$39</c:f>
            </c:strRef>
          </c:cat>
          <c:val>
            <c:numRef>
              <c:f>Taulukko1!$F$15:$F$39</c:f>
            </c:numRef>
          </c:val>
          <c:smooth val="0"/>
        </c:ser>
        <c:axId val="1775547754"/>
        <c:axId val="1116503166"/>
      </c:lineChart>
      <c:catAx>
        <c:axId val="177554775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/>
                </a:pPr>
                <a:r>
                  <a:t>Vuosi</a:t>
                </a:r>
              </a:p>
            </c:rich>
          </c:tx>
          <c:overlay val="0"/>
        </c:title>
        <c:txPr>
          <a:bodyPr/>
          <a:lstStyle/>
          <a:p>
            <a:pPr lvl="0">
              <a:defRPr b="0"/>
            </a:pPr>
          </a:p>
        </c:txPr>
        <c:crossAx val="1116503166"/>
      </c:catAx>
      <c:valAx>
        <c:axId val="1116503166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/>
                </a:pPr>
                <a:r>
                  <a:t>Kustannukset</a:t>
                </a:r>
              </a:p>
            </c:rich>
          </c:tx>
          <c:overlay val="0"/>
        </c:title>
        <c:numFmt formatCode="General" sourceLinked="1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</a:p>
        </c:txPr>
        <c:crossAx val="1775547754"/>
      </c:valAx>
      <c:lineChart>
        <c:varyColors val="0"/>
        <c:ser>
          <c:idx val="0"/>
          <c:order val="0"/>
          <c:tx>
            <c:strRef>
              <c:f>Taulukko1!$B$14</c:f>
            </c:strRef>
          </c:tx>
          <c:spPr>
            <a:ln cmpd="sng" w="19050">
              <a:solidFill>
                <a:srgbClr val="3366CC"/>
              </a:solidFill>
            </a:ln>
          </c:spPr>
          <c:marker>
            <c:symbol val="none"/>
          </c:marker>
          <c:cat>
            <c:strRef>
              <c:f>Taulukko1!$A$15:$A$39</c:f>
            </c:strRef>
          </c:cat>
          <c:val>
            <c:numRef>
              <c:f>Taulukko1!$B$15:$B$39</c:f>
            </c:numRef>
          </c:val>
          <c:smooth val="0"/>
        </c:ser>
        <c:axId val="1290353916"/>
        <c:axId val="2135081580"/>
      </c:lineChart>
      <c:catAx>
        <c:axId val="1290353916"/>
        <c:scaling>
          <c:orientation val="minMax"/>
        </c:scaling>
        <c:delete val="1"/>
        <c:axPos val="b"/>
        <c:txPr>
          <a:bodyPr/>
          <a:lstStyle/>
          <a:p>
            <a:pPr lvl="0">
              <a:defRPr b="0"/>
            </a:pPr>
          </a:p>
        </c:txPr>
        <c:crossAx val="2135081580"/>
      </c:catAx>
      <c:valAx>
        <c:axId val="2135081580"/>
        <c:scaling>
          <c:orientation val="minMax"/>
        </c:scaling>
        <c:delete val="0"/>
        <c:axPos val="r"/>
        <c:majorGridlines>
          <c:spPr>
            <a:ln>
              <a:solidFill>
                <a:srgbClr val="B7B7B7"/>
              </a:solidFill>
            </a:ln>
          </c:spPr>
        </c:majorGridlines>
        <c:numFmt formatCode="General" sourceLinked="1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</a:p>
        </c:txPr>
        <c:crossAx val="1290353916"/>
        <c:crosses val="max"/>
      </c:valAx>
    </c:plotArea>
    <c:legend>
      <c:legendPos val="b"/>
      <c:overlay val="0"/>
      <c:txPr>
        <a:bodyPr/>
        <a:lstStyle/>
        <a:p>
          <a:pPr lvl="0">
            <a:defRPr sz="1000">
              <a:solidFill>
                <a:srgbClr val="222222"/>
              </a:solidFill>
            </a:defRPr>
          </a:pPr>
        </a:p>
      </c:txPr>
    </c:legend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>
  <xdr:oneCellAnchor>
    <xdr:from>
      <xdr:col>6</xdr:col>
      <xdr:colOff>190500</xdr:colOff>
      <xdr:row>11</xdr:row>
      <xdr:rowOff>409575</xdr:rowOff>
    </xdr:from>
    <xdr:ext cx="5715000" cy="3533775"/>
    <xdr:graphicFrame>
      <xdr:nvGraphicFramePr>
        <xdr:cNvPr id="1" name="Chart 1" title="Kaavi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about:blank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2">
        <v>120.0</v>
      </c>
      <c r="C1" s="2" t="s">
        <v>1</v>
      </c>
      <c r="D1" s="3"/>
      <c r="E1" s="4" t="s">
        <v>2</v>
      </c>
      <c r="F1" s="5"/>
      <c r="G1" s="5"/>
      <c r="H1" s="3"/>
      <c r="I1" s="3"/>
      <c r="J1" s="3"/>
    </row>
    <row r="2">
      <c r="A2" s="1" t="s">
        <v>3</v>
      </c>
      <c r="B2" s="2">
        <v>160.0</v>
      </c>
      <c r="C2" s="2" t="s">
        <v>4</v>
      </c>
      <c r="D2" s="3"/>
      <c r="E2" s="6" t="s">
        <v>5</v>
      </c>
      <c r="F2" s="7">
        <v>150.0</v>
      </c>
      <c r="G2" s="6" t="s">
        <v>4</v>
      </c>
      <c r="H2" s="3"/>
      <c r="I2" s="3"/>
      <c r="J2" s="3"/>
    </row>
    <row r="3">
      <c r="A3" s="1" t="s">
        <v>6</v>
      </c>
      <c r="B3" s="3">
        <f>B1*B2</f>
        <v>19200</v>
      </c>
      <c r="C3" s="2" t="s">
        <v>7</v>
      </c>
      <c r="D3" s="3"/>
      <c r="E3" s="8" t="s">
        <v>8</v>
      </c>
      <c r="F3" s="9">
        <v>170.0</v>
      </c>
      <c r="G3" s="6" t="s">
        <v>4</v>
      </c>
      <c r="H3" s="3"/>
      <c r="I3" s="3"/>
      <c r="J3" s="3"/>
    </row>
    <row r="4">
      <c r="A4" s="1" t="s">
        <v>9</v>
      </c>
      <c r="B4" s="2">
        <v>4000.0</v>
      </c>
      <c r="C4" s="2" t="s">
        <v>7</v>
      </c>
      <c r="D4" s="3"/>
      <c r="E4" s="8" t="s">
        <v>10</v>
      </c>
      <c r="F4" s="9">
        <v>190.0</v>
      </c>
      <c r="G4" s="6" t="s">
        <v>4</v>
      </c>
      <c r="H4" s="3"/>
      <c r="I4" s="3"/>
      <c r="J4" s="3"/>
    </row>
    <row r="5">
      <c r="A5" s="1" t="s">
        <v>11</v>
      </c>
      <c r="B5" s="10">
        <v>0.12</v>
      </c>
      <c r="C5" s="2" t="s">
        <v>12</v>
      </c>
      <c r="D5" s="3"/>
      <c r="E5" s="8" t="s">
        <v>13</v>
      </c>
      <c r="F5" s="9">
        <v>230.0</v>
      </c>
      <c r="G5" s="6" t="s">
        <v>4</v>
      </c>
      <c r="H5" s="3"/>
      <c r="I5" s="3"/>
      <c r="J5" s="3"/>
    </row>
    <row r="6">
      <c r="A6" s="1" t="s">
        <v>14</v>
      </c>
      <c r="B6" s="11">
        <v>0.02</v>
      </c>
      <c r="C6" s="2"/>
      <c r="D6" s="3"/>
      <c r="E6" s="3"/>
      <c r="F6" s="3"/>
      <c r="G6" s="3"/>
      <c r="H6" s="3"/>
      <c r="I6" s="3"/>
      <c r="J6" s="3"/>
    </row>
    <row r="7">
      <c r="A7" s="3"/>
      <c r="B7" s="3"/>
      <c r="C7" s="3"/>
      <c r="D7" s="3"/>
      <c r="E7" s="3"/>
      <c r="F7" s="3"/>
      <c r="G7" s="3"/>
      <c r="H7" s="3"/>
      <c r="I7" s="3"/>
      <c r="J7" s="3"/>
    </row>
    <row r="8">
      <c r="A8" s="12"/>
      <c r="B8" s="13" t="s">
        <v>15</v>
      </c>
      <c r="C8" s="13" t="s">
        <v>16</v>
      </c>
      <c r="D8" s="13" t="s">
        <v>17</v>
      </c>
      <c r="E8" s="13" t="s">
        <v>18</v>
      </c>
      <c r="F8" s="13" t="s">
        <v>19</v>
      </c>
      <c r="G8" s="13" t="s">
        <v>20</v>
      </c>
      <c r="H8" s="13" t="s">
        <v>21</v>
      </c>
      <c r="I8" s="13" t="s">
        <v>22</v>
      </c>
      <c r="J8" s="3"/>
    </row>
    <row r="9">
      <c r="A9" s="14" t="s">
        <v>11</v>
      </c>
      <c r="B9" s="15">
        <v>0.0</v>
      </c>
      <c r="C9" s="15">
        <v>1.0</v>
      </c>
      <c r="D9" s="15">
        <v>1.0</v>
      </c>
      <c r="E9" s="16">
        <f t="shared" ref="E9:E10" si="1">$B$3/C9+$B$4/D9</f>
        <v>23200</v>
      </c>
      <c r="F9" s="16">
        <f t="shared" ref="F9:F12" si="2">$B$3+$B$4-E9</f>
        <v>0</v>
      </c>
      <c r="G9" s="15">
        <v>25.0</v>
      </c>
      <c r="H9" s="15">
        <v>0.0</v>
      </c>
      <c r="I9" s="15">
        <v>500.0</v>
      </c>
      <c r="J9" s="3"/>
    </row>
    <row r="10">
      <c r="A10" s="14" t="s">
        <v>23</v>
      </c>
      <c r="B10" s="15">
        <v>2000.0</v>
      </c>
      <c r="C10" s="15">
        <v>2.5</v>
      </c>
      <c r="D10" s="15">
        <v>1.0</v>
      </c>
      <c r="E10" s="16">
        <f t="shared" si="1"/>
        <v>11680</v>
      </c>
      <c r="F10" s="16">
        <f t="shared" si="2"/>
        <v>11520</v>
      </c>
      <c r="G10" s="15">
        <v>100.0</v>
      </c>
      <c r="H10" s="15">
        <v>2000.0</v>
      </c>
      <c r="I10" s="15">
        <v>0.0</v>
      </c>
      <c r="J10" s="3"/>
    </row>
    <row r="11">
      <c r="A11" s="14" t="s">
        <v>24</v>
      </c>
      <c r="B11" s="15">
        <v>12000.0</v>
      </c>
      <c r="C11" s="15">
        <v>2.5</v>
      </c>
      <c r="D11" s="15">
        <v>1.5</v>
      </c>
      <c r="E11" s="16">
        <f>$B$3/C11+$B$4/D11-2000</f>
        <v>8346.666667</v>
      </c>
      <c r="F11" s="16">
        <f t="shared" si="2"/>
        <v>14853.33333</v>
      </c>
      <c r="G11" s="15">
        <v>100.0</v>
      </c>
      <c r="H11" s="15">
        <v>6000.0</v>
      </c>
      <c r="I11" s="15">
        <v>0.0</v>
      </c>
      <c r="J11" s="3"/>
    </row>
    <row r="12">
      <c r="A12" s="14" t="s">
        <v>25</v>
      </c>
      <c r="B12" s="15">
        <v>20000.0</v>
      </c>
      <c r="C12" s="15">
        <v>4.5</v>
      </c>
      <c r="D12" s="15">
        <v>3.0</v>
      </c>
      <c r="E12" s="16">
        <f>$B$3/C12+$B$4/D12</f>
        <v>5600</v>
      </c>
      <c r="F12" s="16">
        <f t="shared" si="2"/>
        <v>17600</v>
      </c>
      <c r="G12" s="15">
        <v>50.0</v>
      </c>
      <c r="H12" s="15">
        <v>0.0</v>
      </c>
      <c r="I12" s="15">
        <v>6000.0</v>
      </c>
      <c r="J12" s="3"/>
    </row>
    <row r="13">
      <c r="A13" s="3"/>
      <c r="B13" s="17"/>
      <c r="C13" s="17"/>
      <c r="D13" s="17"/>
      <c r="E13" s="17"/>
      <c r="F13" s="17"/>
      <c r="G13" s="17"/>
      <c r="H13" s="17"/>
      <c r="I13" s="17"/>
      <c r="J13" s="3"/>
    </row>
    <row r="14">
      <c r="A14" s="18" t="s">
        <v>26</v>
      </c>
      <c r="B14" s="13" t="s">
        <v>27</v>
      </c>
      <c r="C14" s="13" t="str">
        <f>$A9</f>
        <v>Sähkö</v>
      </c>
      <c r="D14" s="13" t="str">
        <f>$A10</f>
        <v>ILP</v>
      </c>
      <c r="E14" s="13" t="str">
        <f>$A11</f>
        <v>VILP</v>
      </c>
      <c r="F14" s="13" t="str">
        <f>$A12</f>
        <v>MLP</v>
      </c>
      <c r="G14" s="17"/>
      <c r="H14" s="17"/>
      <c r="I14" s="17"/>
      <c r="J14" s="3"/>
    </row>
    <row r="15">
      <c r="A15" s="19">
        <v>1.0</v>
      </c>
      <c r="B15" s="20">
        <f>B5</f>
        <v>0.12</v>
      </c>
      <c r="C15" s="16">
        <f>$B$9+$B15*$E$9+$G$9</f>
        <v>2809</v>
      </c>
      <c r="D15" s="16">
        <f>$B$10+$B15*$E$10+$G$10</f>
        <v>3501.6</v>
      </c>
      <c r="E15" s="16">
        <f>$B$11+$B15*$E$11+$G$11</f>
        <v>13101.6</v>
      </c>
      <c r="F15" s="16">
        <f>$B$12+$B15*$E$12+$G$12</f>
        <v>20722</v>
      </c>
      <c r="G15" s="17"/>
      <c r="H15" s="17"/>
      <c r="I15" s="17"/>
      <c r="J15" s="3"/>
    </row>
    <row r="16">
      <c r="A16" s="21">
        <f t="shared" ref="A16:A39" si="3">A15+1</f>
        <v>2</v>
      </c>
      <c r="B16" s="20">
        <f t="shared" ref="B16:B39" si="4">(1+$B$6)*B15</f>
        <v>0.1224</v>
      </c>
      <c r="C16" s="16">
        <f t="shared" ref="C16:C39" si="5">$C15+($B16*$E$9)+$G$9+IF(MOD($A16,10) = 0,$H$9,0)+IF(MOD($A16,20) = 0,$I$9,0)</f>
        <v>5673.68</v>
      </c>
      <c r="D16" s="16">
        <f t="shared" ref="D16:D39" si="6">$D15+($B16*$E$10)+$G$10+IF(MOD($A16,10) = 0,$H$10,0)+IF(MOD($A16,20) = 0,$I$10,0)</f>
        <v>5031.232</v>
      </c>
      <c r="E16" s="16">
        <f t="shared" ref="E16:E39" si="7">$E15+($B16*$E$11)+$G$11+IF(MOD($A16,10) = 0,$H$11,0)+IF(MOD($A16,20) = 0,$I$11,0)</f>
        <v>14223.232</v>
      </c>
      <c r="F16" s="16">
        <f t="shared" ref="F16:F39" si="8">$F15+($B16*$E$12)+$G$12+IF(MOD($A16,10) = 0,$H$12,0)+IF(MOD($A16,20) = 0,$I$12,0)</f>
        <v>21457.44</v>
      </c>
      <c r="G16" s="17"/>
      <c r="H16" s="17"/>
      <c r="I16" s="17"/>
      <c r="J16" s="3"/>
    </row>
    <row r="17">
      <c r="A17" s="21">
        <f t="shared" si="3"/>
        <v>3</v>
      </c>
      <c r="B17" s="20">
        <f t="shared" si="4"/>
        <v>0.124848</v>
      </c>
      <c r="C17" s="16">
        <f t="shared" si="5"/>
        <v>8595.1536</v>
      </c>
      <c r="D17" s="16">
        <f t="shared" si="6"/>
        <v>6589.45664</v>
      </c>
      <c r="E17" s="16">
        <f t="shared" si="7"/>
        <v>15365.29664</v>
      </c>
      <c r="F17" s="16">
        <f t="shared" si="8"/>
        <v>22206.5888</v>
      </c>
      <c r="G17" s="17"/>
      <c r="H17" s="17"/>
      <c r="I17" s="17"/>
      <c r="J17" s="3"/>
    </row>
    <row r="18">
      <c r="A18" s="21">
        <f t="shared" si="3"/>
        <v>4</v>
      </c>
      <c r="B18" s="20">
        <f t="shared" si="4"/>
        <v>0.12734496</v>
      </c>
      <c r="C18" s="16">
        <f t="shared" si="5"/>
        <v>11574.55667</v>
      </c>
      <c r="D18" s="16">
        <f t="shared" si="6"/>
        <v>8176.845773</v>
      </c>
      <c r="E18" s="16">
        <f t="shared" si="7"/>
        <v>16528.20257</v>
      </c>
      <c r="F18" s="16">
        <f t="shared" si="8"/>
        <v>22969.72058</v>
      </c>
      <c r="G18" s="17"/>
      <c r="H18" s="17"/>
      <c r="I18" s="17"/>
      <c r="J18" s="3"/>
    </row>
    <row r="19">
      <c r="A19" s="21">
        <f t="shared" si="3"/>
        <v>5</v>
      </c>
      <c r="B19" s="20">
        <f t="shared" si="4"/>
        <v>0.1298918592</v>
      </c>
      <c r="C19" s="16">
        <f t="shared" si="5"/>
        <v>14613.04781</v>
      </c>
      <c r="D19" s="16">
        <f t="shared" si="6"/>
        <v>9793.982688</v>
      </c>
      <c r="E19" s="16">
        <f t="shared" si="7"/>
        <v>17712.36662</v>
      </c>
      <c r="F19" s="16">
        <f t="shared" si="8"/>
        <v>23747.11499</v>
      </c>
      <c r="G19" s="17"/>
      <c r="H19" s="17"/>
      <c r="I19" s="17"/>
      <c r="J19" s="3"/>
    </row>
    <row r="20">
      <c r="A20" s="21">
        <f t="shared" si="3"/>
        <v>6</v>
      </c>
      <c r="B20" s="20">
        <f t="shared" si="4"/>
        <v>0.1324896964</v>
      </c>
      <c r="C20" s="16">
        <f t="shared" si="5"/>
        <v>17711.80876</v>
      </c>
      <c r="D20" s="16">
        <f t="shared" si="6"/>
        <v>11441.46234</v>
      </c>
      <c r="E20" s="16">
        <f t="shared" si="7"/>
        <v>18918.21396</v>
      </c>
      <c r="F20" s="16">
        <f t="shared" si="8"/>
        <v>24539.05729</v>
      </c>
      <c r="G20" s="17"/>
      <c r="H20" s="17"/>
      <c r="I20" s="17"/>
      <c r="J20" s="3"/>
    </row>
    <row r="21">
      <c r="A21" s="21">
        <f t="shared" si="3"/>
        <v>7</v>
      </c>
      <c r="B21" s="20">
        <f t="shared" si="4"/>
        <v>0.1351394903</v>
      </c>
      <c r="C21" s="16">
        <f t="shared" si="5"/>
        <v>20872.04494</v>
      </c>
      <c r="D21" s="16">
        <f t="shared" si="6"/>
        <v>13119.89159</v>
      </c>
      <c r="E21" s="16">
        <f t="shared" si="7"/>
        <v>20146.17824</v>
      </c>
      <c r="F21" s="16">
        <f t="shared" si="8"/>
        <v>25345.83843</v>
      </c>
      <c r="G21" s="17"/>
      <c r="H21" s="17"/>
      <c r="I21" s="17"/>
      <c r="J21" s="3"/>
    </row>
    <row r="22">
      <c r="A22" s="21">
        <f t="shared" si="3"/>
        <v>8</v>
      </c>
      <c r="B22" s="20">
        <f t="shared" si="4"/>
        <v>0.1378422801</v>
      </c>
      <c r="C22" s="16">
        <f t="shared" si="5"/>
        <v>24094.98584</v>
      </c>
      <c r="D22" s="16">
        <f t="shared" si="6"/>
        <v>14829.88942</v>
      </c>
      <c r="E22" s="16">
        <f t="shared" si="7"/>
        <v>21396.7018</v>
      </c>
      <c r="F22" s="16">
        <f t="shared" si="8"/>
        <v>26167.7552</v>
      </c>
      <c r="G22" s="17"/>
      <c r="H22" s="17"/>
      <c r="I22" s="17"/>
      <c r="J22" s="3"/>
    </row>
    <row r="23">
      <c r="A23" s="21">
        <f t="shared" si="3"/>
        <v>9</v>
      </c>
      <c r="B23" s="20">
        <f t="shared" si="4"/>
        <v>0.1405991257</v>
      </c>
      <c r="C23" s="16">
        <f t="shared" si="5"/>
        <v>27381.88555</v>
      </c>
      <c r="D23" s="16">
        <f t="shared" si="6"/>
        <v>16572.08721</v>
      </c>
      <c r="E23" s="16">
        <f t="shared" si="7"/>
        <v>22670.23584</v>
      </c>
      <c r="F23" s="16">
        <f t="shared" si="8"/>
        <v>27005.11031</v>
      </c>
      <c r="G23" s="17"/>
      <c r="H23" s="17"/>
      <c r="I23" s="17"/>
      <c r="J23" s="3"/>
    </row>
    <row r="24">
      <c r="A24" s="21">
        <f t="shared" si="3"/>
        <v>10</v>
      </c>
      <c r="B24" s="20">
        <f t="shared" si="4"/>
        <v>0.1434111082</v>
      </c>
      <c r="C24" s="16">
        <f t="shared" si="5"/>
        <v>30734.02326</v>
      </c>
      <c r="D24" s="16">
        <f t="shared" si="6"/>
        <v>20347.12895</v>
      </c>
      <c r="E24" s="16">
        <f t="shared" si="7"/>
        <v>29967.24055</v>
      </c>
      <c r="F24" s="16">
        <f t="shared" si="8"/>
        <v>27858.21251</v>
      </c>
      <c r="G24" s="17"/>
      <c r="H24" s="17"/>
      <c r="I24" s="17"/>
      <c r="J24" s="3"/>
    </row>
    <row r="25">
      <c r="A25" s="21">
        <f t="shared" si="3"/>
        <v>11</v>
      </c>
      <c r="B25" s="20">
        <f t="shared" si="4"/>
        <v>0.1462793304</v>
      </c>
      <c r="C25" s="16">
        <f t="shared" si="5"/>
        <v>34152.70373</v>
      </c>
      <c r="D25" s="16">
        <f t="shared" si="6"/>
        <v>22155.67153</v>
      </c>
      <c r="E25" s="16">
        <f t="shared" si="7"/>
        <v>31288.18536</v>
      </c>
      <c r="F25" s="16">
        <f t="shared" si="8"/>
        <v>28727.37676</v>
      </c>
      <c r="G25" s="17"/>
      <c r="H25" s="17"/>
      <c r="I25" s="17"/>
      <c r="J25" s="3"/>
    </row>
    <row r="26">
      <c r="A26" s="21">
        <f t="shared" si="3"/>
        <v>12</v>
      </c>
      <c r="B26" s="20">
        <f t="shared" si="4"/>
        <v>0.149204917</v>
      </c>
      <c r="C26" s="16">
        <f t="shared" si="5"/>
        <v>37639.2578</v>
      </c>
      <c r="D26" s="16">
        <f t="shared" si="6"/>
        <v>23998.38496</v>
      </c>
      <c r="E26" s="16">
        <f t="shared" si="7"/>
        <v>32633.54907</v>
      </c>
      <c r="F26" s="16">
        <f t="shared" si="8"/>
        <v>29612.9243</v>
      </c>
      <c r="G26" s="17"/>
      <c r="H26" s="17"/>
      <c r="I26" s="17"/>
      <c r="J26" s="3"/>
    </row>
    <row r="27">
      <c r="A27" s="21">
        <f t="shared" si="3"/>
        <v>13</v>
      </c>
      <c r="B27" s="20">
        <f t="shared" si="4"/>
        <v>0.1521890153</v>
      </c>
      <c r="C27" s="16">
        <f t="shared" si="5"/>
        <v>41195.04296</v>
      </c>
      <c r="D27" s="16">
        <f t="shared" si="6"/>
        <v>25875.95266</v>
      </c>
      <c r="E27" s="16">
        <f t="shared" si="7"/>
        <v>34003.82005</v>
      </c>
      <c r="F27" s="16">
        <f t="shared" si="8"/>
        <v>30515.18278</v>
      </c>
      <c r="G27" s="17"/>
      <c r="H27" s="17"/>
      <c r="I27" s="17"/>
      <c r="J27" s="3"/>
    </row>
    <row r="28">
      <c r="A28" s="21">
        <f t="shared" si="3"/>
        <v>14</v>
      </c>
      <c r="B28" s="20">
        <f t="shared" si="4"/>
        <v>0.1552327957</v>
      </c>
      <c r="C28" s="16">
        <f t="shared" si="5"/>
        <v>44821.44382</v>
      </c>
      <c r="D28" s="16">
        <f t="shared" si="6"/>
        <v>27789.07172</v>
      </c>
      <c r="E28" s="16">
        <f t="shared" si="7"/>
        <v>35399.49645</v>
      </c>
      <c r="F28" s="16">
        <f t="shared" si="8"/>
        <v>31434.48644</v>
      </c>
      <c r="G28" s="17"/>
      <c r="H28" s="17"/>
      <c r="I28" s="17"/>
      <c r="J28" s="3"/>
    </row>
    <row r="29">
      <c r="A29" s="21">
        <f t="shared" si="3"/>
        <v>15</v>
      </c>
      <c r="B29" s="20">
        <f t="shared" si="4"/>
        <v>0.1583374516</v>
      </c>
      <c r="C29" s="16">
        <f t="shared" si="5"/>
        <v>48519.87269</v>
      </c>
      <c r="D29" s="16">
        <f t="shared" si="6"/>
        <v>29738.45315</v>
      </c>
      <c r="E29" s="16">
        <f t="shared" si="7"/>
        <v>36821.08638</v>
      </c>
      <c r="F29" s="16">
        <f t="shared" si="8"/>
        <v>32371.17617</v>
      </c>
      <c r="G29" s="17"/>
      <c r="H29" s="17"/>
      <c r="I29" s="17"/>
      <c r="J29" s="3"/>
    </row>
    <row r="30">
      <c r="A30" s="21">
        <f t="shared" si="3"/>
        <v>16</v>
      </c>
      <c r="B30" s="20">
        <f t="shared" si="4"/>
        <v>0.1615042006</v>
      </c>
      <c r="C30" s="16">
        <f t="shared" si="5"/>
        <v>52291.77015</v>
      </c>
      <c r="D30" s="16">
        <f t="shared" si="6"/>
        <v>31724.82221</v>
      </c>
      <c r="E30" s="16">
        <f t="shared" si="7"/>
        <v>38269.10811</v>
      </c>
      <c r="F30" s="16">
        <f t="shared" si="8"/>
        <v>33325.59969</v>
      </c>
      <c r="G30" s="17"/>
      <c r="H30" s="17"/>
      <c r="I30" s="17"/>
      <c r="J30" s="3"/>
    </row>
    <row r="31">
      <c r="A31" s="21">
        <f t="shared" si="3"/>
        <v>17</v>
      </c>
      <c r="B31" s="20">
        <f t="shared" si="4"/>
        <v>0.1647342846</v>
      </c>
      <c r="C31" s="16">
        <f t="shared" si="5"/>
        <v>56138.60555</v>
      </c>
      <c r="D31" s="16">
        <f t="shared" si="6"/>
        <v>33748.91866</v>
      </c>
      <c r="E31" s="16">
        <f t="shared" si="7"/>
        <v>39744.09027</v>
      </c>
      <c r="F31" s="16">
        <f t="shared" si="8"/>
        <v>34298.11168</v>
      </c>
      <c r="G31" s="17"/>
      <c r="H31" s="17"/>
      <c r="I31" s="17"/>
      <c r="J31" s="3"/>
    </row>
    <row r="32">
      <c r="A32" s="21">
        <f t="shared" si="3"/>
        <v>18</v>
      </c>
      <c r="B32" s="20">
        <f t="shared" si="4"/>
        <v>0.1680289703</v>
      </c>
      <c r="C32" s="16">
        <f t="shared" si="5"/>
        <v>60061.87766</v>
      </c>
      <c r="D32" s="16">
        <f t="shared" si="6"/>
        <v>35811.49703</v>
      </c>
      <c r="E32" s="16">
        <f t="shared" si="7"/>
        <v>41246.57208</v>
      </c>
      <c r="F32" s="16">
        <f t="shared" si="8"/>
        <v>35289.07392</v>
      </c>
      <c r="G32" s="17"/>
      <c r="H32" s="17"/>
      <c r="I32" s="17"/>
      <c r="J32" s="3"/>
    </row>
    <row r="33">
      <c r="A33" s="21">
        <f t="shared" si="3"/>
        <v>19</v>
      </c>
      <c r="B33" s="20">
        <f t="shared" si="4"/>
        <v>0.1713895497</v>
      </c>
      <c r="C33" s="16">
        <f t="shared" si="5"/>
        <v>64063.11522</v>
      </c>
      <c r="D33" s="16">
        <f t="shared" si="6"/>
        <v>37913.32697</v>
      </c>
      <c r="E33" s="16">
        <f t="shared" si="7"/>
        <v>42777.10352</v>
      </c>
      <c r="F33" s="16">
        <f t="shared" si="8"/>
        <v>36298.8554</v>
      </c>
      <c r="G33" s="17"/>
      <c r="H33" s="17"/>
      <c r="I33" s="17"/>
      <c r="J33" s="3"/>
    </row>
    <row r="34">
      <c r="A34" s="21">
        <f t="shared" si="3"/>
        <v>20</v>
      </c>
      <c r="B34" s="20">
        <f t="shared" si="4"/>
        <v>0.1748173407</v>
      </c>
      <c r="C34" s="16">
        <f t="shared" si="5"/>
        <v>68643.87752</v>
      </c>
      <c r="D34" s="16">
        <f t="shared" si="6"/>
        <v>42055.19351</v>
      </c>
      <c r="E34" s="16">
        <f t="shared" si="7"/>
        <v>50336.24559</v>
      </c>
      <c r="F34" s="16">
        <f t="shared" si="8"/>
        <v>43327.8325</v>
      </c>
      <c r="G34" s="17"/>
      <c r="H34" s="17"/>
      <c r="I34" s="17"/>
      <c r="J34" s="3"/>
    </row>
    <row r="35">
      <c r="A35" s="21">
        <f t="shared" si="3"/>
        <v>21</v>
      </c>
      <c r="B35" s="20">
        <f t="shared" si="4"/>
        <v>0.1783136875</v>
      </c>
      <c r="C35" s="16">
        <f t="shared" si="5"/>
        <v>72805.75507</v>
      </c>
      <c r="D35" s="16">
        <f t="shared" si="6"/>
        <v>44237.89738</v>
      </c>
      <c r="E35" s="16">
        <f t="shared" si="7"/>
        <v>51924.5705</v>
      </c>
      <c r="F35" s="16">
        <f t="shared" si="8"/>
        <v>44376.38915</v>
      </c>
      <c r="G35" s="17"/>
      <c r="H35" s="17"/>
      <c r="I35" s="17"/>
      <c r="J35" s="3"/>
    </row>
    <row r="36">
      <c r="A36" s="21">
        <f t="shared" si="3"/>
        <v>22</v>
      </c>
      <c r="B36" s="20">
        <f t="shared" si="4"/>
        <v>0.1818799613</v>
      </c>
      <c r="C36" s="16">
        <f t="shared" si="5"/>
        <v>77050.37017</v>
      </c>
      <c r="D36" s="16">
        <f t="shared" si="6"/>
        <v>46462.25533</v>
      </c>
      <c r="E36" s="16">
        <f t="shared" si="7"/>
        <v>53542.66191</v>
      </c>
      <c r="F36" s="16">
        <f t="shared" si="8"/>
        <v>45444.91694</v>
      </c>
      <c r="G36" s="17"/>
      <c r="H36" s="17"/>
      <c r="I36" s="17"/>
      <c r="J36" s="3"/>
    </row>
    <row r="37">
      <c r="A37" s="21">
        <f t="shared" si="3"/>
        <v>23</v>
      </c>
      <c r="B37" s="20">
        <f t="shared" si="4"/>
        <v>0.1855175605</v>
      </c>
      <c r="C37" s="16">
        <f t="shared" si="5"/>
        <v>81379.37758</v>
      </c>
      <c r="D37" s="16">
        <f t="shared" si="6"/>
        <v>48729.10043</v>
      </c>
      <c r="E37" s="16">
        <f t="shared" si="7"/>
        <v>55191.11515</v>
      </c>
      <c r="F37" s="16">
        <f t="shared" si="8"/>
        <v>46533.81528</v>
      </c>
      <c r="G37" s="17"/>
      <c r="H37" s="17"/>
      <c r="I37" s="17"/>
      <c r="J37" s="3"/>
    </row>
    <row r="38">
      <c r="A38" s="21">
        <f t="shared" si="3"/>
        <v>24</v>
      </c>
      <c r="B38" s="20">
        <f t="shared" si="4"/>
        <v>0.1892279117</v>
      </c>
      <c r="C38" s="16">
        <f t="shared" si="5"/>
        <v>85794.46513</v>
      </c>
      <c r="D38" s="16">
        <f t="shared" si="6"/>
        <v>51039.28244</v>
      </c>
      <c r="E38" s="16">
        <f t="shared" si="7"/>
        <v>56870.53745</v>
      </c>
      <c r="F38" s="16">
        <f t="shared" si="8"/>
        <v>47643.49158</v>
      </c>
      <c r="G38" s="17"/>
      <c r="H38" s="17"/>
      <c r="I38" s="17"/>
      <c r="J38" s="3"/>
    </row>
    <row r="39">
      <c r="A39" s="21">
        <f t="shared" si="3"/>
        <v>25</v>
      </c>
      <c r="B39" s="20">
        <f t="shared" si="4"/>
        <v>0.1930124699</v>
      </c>
      <c r="C39" s="16">
        <f t="shared" si="5"/>
        <v>90297.35443</v>
      </c>
      <c r="D39" s="16">
        <f t="shared" si="6"/>
        <v>53393.66809</v>
      </c>
      <c r="E39" s="16">
        <f t="shared" si="7"/>
        <v>58581.5482</v>
      </c>
      <c r="F39" s="16">
        <f t="shared" si="8"/>
        <v>48774.36141</v>
      </c>
      <c r="G39" s="17"/>
      <c r="H39" s="17"/>
      <c r="I39" s="17"/>
      <c r="J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</row>
  </sheetData>
  <hyperlinks>
    <hyperlink r:id="rId1" ref="E1"/>
  </hyperlinks>
  <drawing r:id="rId2"/>
</worksheet>
</file>